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ucareorg0.sharepoint.com/sites/msteams_841b0c_977275-ClinicalLiaisons/Shared Documents/Clinical Liaisons/2 Website-Final Format(All Versions)/"/>
    </mc:Choice>
  </mc:AlternateContent>
  <xr:revisionPtr revIDLastSave="531" documentId="8_{E5C4EBFD-3E80-401D-97B1-DC70ECDC8685}" xr6:coauthVersionLast="47" xr6:coauthVersionMax="47" xr10:uidLastSave="{3CBC7395-269E-4694-8226-2FC25EB1188C}"/>
  <bookViews>
    <workbookView xWindow="24870" yWindow="390" windowWidth="27180" windowHeight="15105" activeTab="1" xr2:uid="{D589F34D-79E5-4758-9B08-A78B58F8F6B8}"/>
  </bookViews>
  <sheets>
    <sheet name="Instructions Tab" sheetId="5" r:id="rId1"/>
    <sheet name="Budget Tool" sheetId="1" r:id="rId2"/>
    <sheet name="Annual Unit Calculator"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1" l="1"/>
  <c r="E38" i="1"/>
  <c r="E37" i="1"/>
  <c r="F9" i="1"/>
  <c r="E32" i="1"/>
  <c r="E86" i="1"/>
  <c r="E80" i="1"/>
  <c r="E85" i="1"/>
  <c r="E95" i="1"/>
  <c r="E77" i="1"/>
  <c r="E22" i="1"/>
  <c r="E34" i="1"/>
  <c r="E33" i="1"/>
  <c r="E30" i="1"/>
  <c r="E28" i="1"/>
  <c r="E26" i="1"/>
  <c r="E24" i="1"/>
  <c r="E84" i="1"/>
  <c r="E82" i="1"/>
  <c r="E31" i="1"/>
  <c r="E29" i="1"/>
  <c r="E27" i="1"/>
  <c r="E25" i="1"/>
  <c r="E23" i="1"/>
  <c r="E21" i="1"/>
  <c r="E83" i="1"/>
  <c r="E81" i="1"/>
  <c r="E20" i="1"/>
  <c r="E19" i="1"/>
  <c r="E96" i="1"/>
  <c r="E94" i="1"/>
  <c r="E60" i="1"/>
  <c r="E11" i="1"/>
  <c r="E15" i="1"/>
  <c r="B20" i="4"/>
  <c r="C20" i="4" s="1"/>
  <c r="B8" i="4"/>
  <c r="D8" i="4" s="1"/>
  <c r="E8" i="4" s="1"/>
  <c r="H4" i="4"/>
  <c r="E91" i="1"/>
  <c r="E90" i="1"/>
  <c r="E89" i="1"/>
  <c r="E88" i="1"/>
  <c r="B16" i="4"/>
  <c r="C16" i="4" s="1"/>
  <c r="B4" i="4"/>
  <c r="C4" i="4" s="1"/>
  <c r="D4" i="4" s="1"/>
  <c r="B12" i="4"/>
  <c r="C12" i="4" s="1"/>
  <c r="D12" i="4" s="1"/>
  <c r="E93" i="1" l="1"/>
  <c r="E92" i="1"/>
  <c r="E87" i="1"/>
  <c r="E76" i="1"/>
  <c r="E75" i="1"/>
  <c r="E74" i="1"/>
  <c r="E73" i="1"/>
  <c r="E72" i="1"/>
  <c r="E71" i="1"/>
  <c r="E70" i="1"/>
  <c r="E69" i="1"/>
  <c r="E68" i="1"/>
  <c r="E67" i="1"/>
  <c r="E66" i="1"/>
  <c r="E65" i="1"/>
  <c r="E64" i="1"/>
  <c r="E63" i="1"/>
  <c r="E62" i="1"/>
  <c r="E61" i="1"/>
  <c r="E59" i="1"/>
  <c r="E58" i="1"/>
  <c r="E57" i="1"/>
  <c r="E56" i="1"/>
  <c r="E55" i="1"/>
  <c r="E54" i="1"/>
  <c r="E53" i="1"/>
  <c r="E52" i="1"/>
  <c r="E51" i="1"/>
  <c r="E50" i="1"/>
  <c r="E49" i="1"/>
  <c r="E44" i="1"/>
  <c r="E43" i="1"/>
  <c r="E42" i="1"/>
  <c r="E41" i="1"/>
  <c r="E40" i="1"/>
  <c r="E39" i="1"/>
  <c r="E36" i="1"/>
  <c r="E35" i="1"/>
  <c r="E18" i="1"/>
  <c r="E17" i="1"/>
  <c r="E48" i="1"/>
  <c r="E47" i="1"/>
  <c r="E46" i="1"/>
  <c r="E45" i="1"/>
  <c r="E16" i="1"/>
  <c r="E14" i="1"/>
  <c r="E13" i="1"/>
  <c r="E12" i="1"/>
  <c r="E3" i="1" l="1"/>
  <c r="E5" i="1" l="1"/>
  <c r="G4" i="1"/>
  <c r="G3" i="1"/>
  <c r="E6" i="1" l="1"/>
</calcChain>
</file>

<file path=xl/sharedStrings.xml><?xml version="1.0" encoding="utf-8"?>
<sst xmlns="http://schemas.openxmlformats.org/spreadsheetml/2006/main" count="372" uniqueCount="153">
  <si>
    <t>Rate Per Unit</t>
  </si>
  <si>
    <t>Adult Companion Services, S5135</t>
  </si>
  <si>
    <t>Monthly Budget Remaining:</t>
  </si>
  <si>
    <t>B</t>
  </si>
  <si>
    <t>C</t>
  </si>
  <si>
    <t>D</t>
  </si>
  <si>
    <t>E</t>
  </si>
  <si>
    <t>F</t>
  </si>
  <si>
    <t>G</t>
  </si>
  <si>
    <t>H</t>
  </si>
  <si>
    <t>I</t>
  </si>
  <si>
    <t>J</t>
  </si>
  <si>
    <t>K</t>
  </si>
  <si>
    <t>V</t>
  </si>
  <si>
    <t xml:space="preserve">Home Care Services </t>
  </si>
  <si>
    <t xml:space="preserve">Other home care services: </t>
  </si>
  <si>
    <t>Hours Per Day</t>
  </si>
  <si>
    <t xml:space="preserve">Unit Per Day </t>
  </si>
  <si>
    <t>Day Per Week</t>
  </si>
  <si>
    <t>Units Per Day</t>
  </si>
  <si>
    <t>Units Per Month</t>
  </si>
  <si>
    <t>Hours Per Week</t>
  </si>
  <si>
    <t>Units Per Week</t>
  </si>
  <si>
    <t>Hours Per Month</t>
  </si>
  <si>
    <t>Adult Companion Services, Remote, S5135 U5</t>
  </si>
  <si>
    <t>Adult Day Bath, 5100 TF</t>
  </si>
  <si>
    <t>Adult Day Services, Remote, S5100</t>
  </si>
  <si>
    <t>Adult Day Services FADS, S5100 U7</t>
  </si>
  <si>
    <t>Adult Day Services, Remote, S5100 U4</t>
  </si>
  <si>
    <t>CDCS (Consumer Directed Community Supports), T2028</t>
  </si>
  <si>
    <t>CDCS Background Check, T2040</t>
  </si>
  <si>
    <t>Chore Services, 15 minutes, S5120</t>
  </si>
  <si>
    <t>Chore Services, daily, S5121</t>
  </si>
  <si>
    <t>Customized Living, 24 hrs, T2031 TG</t>
  </si>
  <si>
    <t>Customized living, daily, T2031</t>
  </si>
  <si>
    <t>EAA/Home Assessment, T1028</t>
  </si>
  <si>
    <t>EAA/Home Install, S5165</t>
  </si>
  <si>
    <t>EAA/Vehicle Assessment, T2039 UD</t>
  </si>
  <si>
    <t>EAA/Vehicle Install, T2039</t>
  </si>
  <si>
    <t>Foster Care, Adult Family, S5140</t>
  </si>
  <si>
    <t>Foster Care, Corporate, S5140 UD</t>
  </si>
  <si>
    <t>Home Delivered Meals, S5170</t>
  </si>
  <si>
    <t>Home Health Aide, Extended, T1004</t>
  </si>
  <si>
    <t>Homemaker/Assistant with Personal Cares, S5130 TG</t>
  </si>
  <si>
    <t>Homemaker/Cleaning, S5130</t>
  </si>
  <si>
    <t>Homemaker/Home Management, S5130 TF</t>
  </si>
  <si>
    <t>Homemaker/Home Management, Remote, S5130 TF U4</t>
  </si>
  <si>
    <t>Individual Community Living Support (ICLS), in-person, H2015 U3</t>
  </si>
  <si>
    <t>Individual Community Living Support (ICLS), remote, H2015 U3 U4</t>
  </si>
  <si>
    <t>PERS Installation and Testing, S5160</t>
  </si>
  <si>
    <t>PRES Monthly Fee, S5161</t>
  </si>
  <si>
    <t>PERS Purchase, S5162</t>
  </si>
  <si>
    <t>Personal Care Assistance (PCA), 1:1, Extended, T1019 UC</t>
  </si>
  <si>
    <t>Personal Care Assistance (PCA), Complex, 1:1, Extended, T1019 TG UC</t>
  </si>
  <si>
    <t>Respite Care Services, In Home, 15 minutes, S5150</t>
  </si>
  <si>
    <t>Respite Care Services, In Home, Daily, S5151</t>
  </si>
  <si>
    <t>Respite Care Services, In Home, Remote, S5150 U4</t>
  </si>
  <si>
    <t>Respite Care Services, Out of Home, S5150 UB</t>
  </si>
  <si>
    <t>Respite Care Services, Out of Home, Daily, H0045</t>
  </si>
  <si>
    <t>Respite Certified Facility, Daily, H0045</t>
  </si>
  <si>
    <t>Respite Hospital, 24 hours, H0045</t>
  </si>
  <si>
    <t>Specialized Equipment and Supplies, T2029</t>
  </si>
  <si>
    <t>Transitional Services, T2038</t>
  </si>
  <si>
    <t>Transitional Services, Remote, T2038 U4</t>
  </si>
  <si>
    <t>Transportation, T2003 UC</t>
  </si>
  <si>
    <t>Transportation Mileage, Commercial Vehicle, S0215 UC</t>
  </si>
  <si>
    <t>Transportation Mileage, Non-commercial Vehicle, S2015 UC</t>
  </si>
  <si>
    <t>Home Health Aide, T1021</t>
  </si>
  <si>
    <t>Personal Care Assistance, 1:1, T1019</t>
  </si>
  <si>
    <t>Personal Care Assistance, Supervision, T1019 UA</t>
  </si>
  <si>
    <t>UCare Care Coordination</t>
  </si>
  <si>
    <t>EW Monthly Budget CAP:</t>
  </si>
  <si>
    <t>Member Name:</t>
  </si>
  <si>
    <t>Member Ucare ID:</t>
  </si>
  <si>
    <t>Waiver Span Dates:</t>
  </si>
  <si>
    <t>Enter Number of Annual Units</t>
  </si>
  <si>
    <t>Service Cost Per Month</t>
  </si>
  <si>
    <t>Annual Units</t>
  </si>
  <si>
    <t>Weekly service, determined by hours per week, 15 minute units</t>
  </si>
  <si>
    <t>Weekly service, authorized hours per day, 15 minute units</t>
  </si>
  <si>
    <t>Daily service, authorized hours per day, 15 minute units</t>
  </si>
  <si>
    <t>Weekly service, 1 unit per day</t>
  </si>
  <si>
    <t>Monthly Service, authorized hours per month, 15 minute units</t>
  </si>
  <si>
    <t>12 units per year</t>
  </si>
  <si>
    <t>N/A, authorized as 9999 units per year</t>
  </si>
  <si>
    <t>Units=Number of required background checks</t>
  </si>
  <si>
    <t>Units=number of days per year services will be provided</t>
  </si>
  <si>
    <t>365 units per year</t>
  </si>
  <si>
    <t>Typically 1 unit per year</t>
  </si>
  <si>
    <t>1 unit per piece of equipment</t>
  </si>
  <si>
    <t xml:space="preserve">1 unit per occurance </t>
  </si>
  <si>
    <t>Weekly service, authorized hours per day, 1 mile=1 hour for this calculator</t>
  </si>
  <si>
    <t>Home Care Nursing, LPN, T1003</t>
  </si>
  <si>
    <t>Home Care Nursing, LPN Complex, T1003 TG</t>
  </si>
  <si>
    <t>Home Care Nursing, RN, T1002</t>
  </si>
  <si>
    <t>Home Care Nursing, RN Complex, T1002 TG</t>
  </si>
  <si>
    <t>Elderly Waiver &amp; HCBS Services</t>
  </si>
  <si>
    <t>Suggested Calculator to Use or Typical Units</t>
  </si>
  <si>
    <r>
      <t xml:space="preserve">Elderly Waiver and HCBS Services 
</t>
    </r>
    <r>
      <rPr>
        <sz val="9"/>
        <color theme="1"/>
        <rFont val="Open Sans"/>
        <family val="2"/>
      </rPr>
      <t>Select from dropdown</t>
    </r>
  </si>
  <si>
    <t>Budget Tool Tab</t>
  </si>
  <si>
    <t>Skilled Nurse Visit, Varies</t>
  </si>
  <si>
    <t>Annual Unit Calculator Tab</t>
  </si>
  <si>
    <t>Monthly Units</t>
  </si>
  <si>
    <t>a</t>
  </si>
  <si>
    <t xml:space="preserve"> </t>
  </si>
  <si>
    <t xml:space="preserve"> Instructions</t>
  </si>
  <si>
    <t xml:space="preserve"> Annual Unit Calculator</t>
  </si>
  <si>
    <t xml:space="preserve">•This tab is used to calculate the member's budget
•Select the member's case mix from the drop down in cell E2
•Enter the annual units in column D
•When applicable, enter the rate per unit in column C
</t>
  </si>
  <si>
    <t>•This tab is optional
•This tab can be used to help calculate the number of annual units a service requires
•If unsure which calculator tool to use, select the service from the drop down and it will show what calculator tool is suggested 
•Once the annual units are identified, type that number in the annual units box in column D   on the Budget Tool tab</t>
  </si>
  <si>
    <t>EW Monthly Budget Total:</t>
  </si>
  <si>
    <t>Case Mix:</t>
  </si>
  <si>
    <t>L</t>
  </si>
  <si>
    <r>
      <t xml:space="preserve">
</t>
    </r>
    <r>
      <rPr>
        <sz val="16"/>
        <color rgb="FF307FE2"/>
        <rFont val="Open Sans"/>
        <family val="2"/>
      </rPr>
      <t>Elderly Waiver Annual Budget Worksheet</t>
    </r>
  </si>
  <si>
    <t>CFSS Extended Personal Care Agency, 1:1, T1019 U9 UC</t>
  </si>
  <si>
    <t>CFSS Extended Personal Care Agency, complex, 1:1, T1019 U9 UC TG</t>
  </si>
  <si>
    <t>CFSS Personal Care Agency, complex, 1:1, T1019 U9 TG</t>
  </si>
  <si>
    <t>CFSS Goods and Services Agency (includes fee for FMS), T5999 U9</t>
  </si>
  <si>
    <t>CFSS PERS Monthly Service Fee Agency, S5161 U9</t>
  </si>
  <si>
    <t>CFSS PERS Installation and Testing Agency, S5160 U9</t>
  </si>
  <si>
    <t>CFSS Extended Personal Care Budget, 1:1 T1019 UB UC</t>
  </si>
  <si>
    <t>CFSS Extended Personal Care Budget, complex, 1:1 T1019 UB UC TG</t>
  </si>
  <si>
    <t>CFSS Personal Care Agency, 1:1 , T1019 U9</t>
  </si>
  <si>
    <t>CFSS Personal Care Budget, 1:1 T1019 UB</t>
  </si>
  <si>
    <t>CFSS Personal Care Budget, complex, 1:1 T1019 UB TG</t>
  </si>
  <si>
    <t>CFSS Goods and Services Budget, T5999 UB</t>
  </si>
  <si>
    <t>CFSS PERS Installation and Testing Budget, S5161 UB</t>
  </si>
  <si>
    <t>CFSS PERS Monthly Service Fee Budget S5161 UB</t>
  </si>
  <si>
    <t>CFSS PERS Purchase Budget, S5162 UB</t>
  </si>
  <si>
    <t>CFSS Failed Background Study Fee Budget, T2040 UB, UA, U6</t>
  </si>
  <si>
    <t>CFSS Worker Training and Supervision (Agency Formal Training), S5116 U9</t>
  </si>
  <si>
    <t>Start</t>
  </si>
  <si>
    <t>End</t>
  </si>
  <si>
    <t>Prorated Days</t>
  </si>
  <si>
    <t>Yearly Prorated Budget CAP</t>
  </si>
  <si>
    <t xml:space="preserve">Yearly Prorated Budget Total </t>
  </si>
  <si>
    <t>CFSS PERS Purchase Agency, S5162 U9</t>
  </si>
  <si>
    <t>CFSS Temp Increase Agency, 1:1 T1019 U9 U6</t>
  </si>
  <si>
    <t>CFSS 45-day Temp Start Agency, 1:1 T1019 U8</t>
  </si>
  <si>
    <t>CFSS Temp Increase Budget, 1:1 T1019 UB U6</t>
  </si>
  <si>
    <t>Personal Care Temp Increase, T1019 TG U6</t>
  </si>
  <si>
    <t>Other Service</t>
  </si>
  <si>
    <t>CFSS Worker Training and Supervision (Agency Training), S5116 U9</t>
  </si>
  <si>
    <t>CFSS Financial Management Services Fee Budget, T2040 UB UA</t>
  </si>
  <si>
    <t>Companion Services, 15 minutes, S5135</t>
  </si>
  <si>
    <t>Companion Services, Remote, S5135 U5</t>
  </si>
  <si>
    <t>Family Caregiver Training and Education, Remote, S4115 U4</t>
  </si>
  <si>
    <t>Family Caregiver Coaching and Counseling, S5115 TF</t>
  </si>
  <si>
    <t>Family Caregiver Coaching and Counseling, Remote, S5115 TF U4</t>
  </si>
  <si>
    <t>Family Caregiver Training and Education, S5115</t>
  </si>
  <si>
    <t>Weekly services, 15 minute unites</t>
  </si>
  <si>
    <t>1 unit per one way trip</t>
  </si>
  <si>
    <t>Annual Prorated Budget Remaining:</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</si>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</sst>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164" formatCode="&quot;$&quot;#,##0.00;[Red]&quot;$&quot;#,##0.00"/>
    <numFmt numFmtId="165" formatCode="&quot;$&quot;#,##0"/>
    <numFmt numFmtId="166" formatCode="&quot;$&quot;#,##0.00"/>
    <numFmt numFmtId="167" formatCode="0.0"/>
  </numFmts>
  <fonts count="20" x14ac:knownFonts="1">
    <font>
      <sz val="11"/>
      <color theme="1"/>
      <name val="Calibri"/>
      <family val="2"/>
      <scheme val="minor"/>
    </font>
    <font>
      <sz val="11"/>
      <color theme="1"/>
      <name val="Calibri"/>
      <family val="2"/>
      <scheme val="minor"/>
    </font>
    <font>
      <sz val="11"/>
      <color theme="1"/>
      <name val="Open Sans"/>
      <family val="2"/>
    </font>
    <font>
      <sz val="11"/>
      <color theme="0"/>
      <name val="Open Sans"/>
      <family val="2"/>
    </font>
    <font>
      <b/>
      <sz val="11"/>
      <color theme="1"/>
      <name val="Open Sans"/>
      <family val="2"/>
    </font>
    <font>
      <sz val="12"/>
      <color theme="1"/>
      <name val="Open Sans"/>
      <family val="2"/>
    </font>
    <font>
      <sz val="10"/>
      <color theme="0"/>
      <name val="Open Sans"/>
      <family val="2"/>
    </font>
    <font>
      <sz val="22"/>
      <color rgb="FF307FE2"/>
      <name val="Open Sans"/>
      <family val="2"/>
    </font>
    <font>
      <sz val="16"/>
      <color rgb="FF307FE2"/>
      <name val="Open Sans"/>
      <family val="2"/>
    </font>
    <font>
      <sz val="11"/>
      <color rgb="FF307FE2"/>
      <name val="Open Sans"/>
      <family val="2"/>
    </font>
    <font>
      <sz val="9"/>
      <color theme="1"/>
      <name val="Open Sans"/>
      <family val="2"/>
    </font>
    <font>
      <sz val="11"/>
      <name val="Open Sans"/>
      <family val="2"/>
    </font>
    <font>
      <sz val="18"/>
      <color rgb="FF307FE2"/>
      <name val="Open Sans"/>
      <family val="2"/>
    </font>
    <font>
      <sz val="14"/>
      <color theme="0"/>
      <name val="Open Sans"/>
      <family val="2"/>
    </font>
    <font>
      <sz val="11"/>
      <color rgb="FFFF0000"/>
      <name val="Open Sans"/>
      <family val="2"/>
    </font>
    <font>
      <sz val="16"/>
      <color rgb="FFFF0000"/>
      <name val="Open Sans"/>
      <family val="2"/>
    </font>
    <font>
      <b/>
      <sz val="12"/>
      <color theme="1"/>
      <name val="Noto Serif"/>
      <family val="1"/>
    </font>
    <font>
      <sz val="11"/>
      <color rgb="FFFF0000"/>
      <name val="Calibri"/>
      <family val="2"/>
      <scheme val="minor"/>
    </font>
    <font>
      <sz val="11"/>
      <color rgb="FFC00000"/>
      <name val="Open Sans"/>
      <family val="2"/>
    </font>
    <font>
      <sz val="16"/>
      <color theme="0"/>
      <name val="Open Sans"/>
      <family val="2"/>
    </font>
  </fonts>
  <fills count="4">
    <fill>
      <patternFill patternType="none"/>
    </fill>
    <fill>
      <patternFill patternType="gray125"/>
    </fill>
    <fill>
      <patternFill patternType="solid">
        <fgColor rgb="FF00205B"/>
        <bgColor indexed="64"/>
      </patternFill>
    </fill>
    <fill>
      <patternFill patternType="solid">
        <fgColor rgb="FFC7C9C7"/>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ck">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top/>
      <bottom style="thin">
        <color auto="1"/>
      </bottom>
      <diagonal/>
    </border>
    <border>
      <left style="thin">
        <color theme="0"/>
      </left>
      <right style="thin">
        <color theme="0"/>
      </right>
      <top style="thin">
        <color theme="0"/>
      </top>
      <bottom style="thin">
        <color theme="0"/>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s>
  <cellStyleXfs count="3">
    <xf numFmtId="0" fontId="0" fillId="0" borderId="0"/>
    <xf numFmtId="0" fontId="1" fillId="0" borderId="0"/>
    <xf numFmtId="44" fontId="1" fillId="0" borderId="0" applyFont="0" applyFill="0" applyBorder="0" applyAlignment="0" applyProtection="0"/>
  </cellStyleXfs>
  <cellXfs count="91">
    <xf numFmtId="0" fontId="0" fillId="0" borderId="0" xfId="0"/>
    <xf numFmtId="0" fontId="0" fillId="0" borderId="0" xfId="0" applyBorder="1"/>
    <xf numFmtId="0" fontId="4" fillId="0" borderId="0" xfId="0" applyFont="1" applyBorder="1" applyAlignment="1" applyProtection="1">
      <alignment wrapText="1"/>
    </xf>
    <xf numFmtId="0" fontId="2" fillId="0" borderId="0" xfId="0" applyFont="1" applyAlignment="1" applyProtection="1">
      <alignment wrapText="1"/>
    </xf>
    <xf numFmtId="0" fontId="2" fillId="0" borderId="0" xfId="0" applyFont="1" applyAlignment="1" applyProtection="1"/>
    <xf numFmtId="0" fontId="11" fillId="0" borderId="0" xfId="0" applyFont="1" applyAlignment="1" applyProtection="1">
      <alignment wrapText="1"/>
    </xf>
    <xf numFmtId="0" fontId="3" fillId="0" borderId="0" xfId="0" applyFont="1" applyAlignment="1" applyProtection="1">
      <alignment wrapText="1"/>
    </xf>
    <xf numFmtId="0" fontId="2" fillId="0" borderId="1" xfId="1" applyFont="1" applyBorder="1" applyAlignment="1" applyProtection="1"/>
    <xf numFmtId="0" fontId="4" fillId="0" borderId="3" xfId="0" applyFont="1" applyBorder="1" applyAlignment="1" applyProtection="1">
      <alignment wrapText="1"/>
    </xf>
    <xf numFmtId="0" fontId="11" fillId="0" borderId="0" xfId="0" applyFont="1" applyAlignment="1" applyProtection="1"/>
    <xf numFmtId="167" fontId="2" fillId="0" borderId="1" xfId="1" applyNumberFormat="1" applyFont="1" applyBorder="1" applyAlignment="1" applyProtection="1"/>
    <xf numFmtId="0" fontId="2" fillId="0" borderId="1" xfId="1" applyFont="1" applyBorder="1" applyProtection="1"/>
    <xf numFmtId="0" fontId="2" fillId="0" borderId="2" xfId="1" applyFont="1" applyBorder="1" applyAlignment="1" applyProtection="1"/>
    <xf numFmtId="0" fontId="2" fillId="0" borderId="0" xfId="0" applyFont="1" applyAlignment="1" applyProtection="1">
      <alignment horizontal="right"/>
    </xf>
    <xf numFmtId="166" fontId="2" fillId="0" borderId="0" xfId="0" applyNumberFormat="1" applyFont="1" applyBorder="1" applyProtection="1"/>
    <xf numFmtId="0" fontId="2" fillId="0" borderId="0" xfId="0" applyFont="1" applyProtection="1"/>
    <xf numFmtId="0" fontId="7" fillId="0" borderId="0" xfId="0" applyFont="1" applyFill="1" applyAlignment="1" applyProtection="1">
      <alignment vertical="center"/>
    </xf>
    <xf numFmtId="0" fontId="9" fillId="0" borderId="0" xfId="0" applyFont="1" applyProtection="1"/>
    <xf numFmtId="8" fontId="2" fillId="0" borderId="0" xfId="0" applyNumberFormat="1" applyFont="1" applyProtection="1"/>
    <xf numFmtId="0" fontId="6" fillId="0" borderId="0" xfId="0" applyFont="1" applyProtection="1"/>
    <xf numFmtId="164" fontId="2" fillId="0" borderId="0" xfId="0" applyNumberFormat="1" applyFont="1" applyProtection="1"/>
    <xf numFmtId="0" fontId="4" fillId="0" borderId="0" xfId="0" applyFont="1" applyProtection="1"/>
    <xf numFmtId="0" fontId="2" fillId="3" borderId="8" xfId="0" applyFont="1" applyFill="1" applyBorder="1" applyProtection="1">
      <protection locked="0"/>
    </xf>
    <xf numFmtId="8" fontId="2" fillId="3" borderId="8" xfId="0" applyNumberFormat="1" applyFont="1" applyFill="1" applyBorder="1" applyProtection="1">
      <protection locked="0"/>
    </xf>
    <xf numFmtId="0" fontId="2" fillId="0" borderId="9" xfId="1" applyFont="1" applyBorder="1" applyAlignment="1" applyProtection="1"/>
    <xf numFmtId="0" fontId="2" fillId="0" borderId="10" xfId="1" applyFont="1" applyBorder="1" applyProtection="1"/>
    <xf numFmtId="167" fontId="2" fillId="0" borderId="9" xfId="1" applyNumberFormat="1" applyFont="1" applyBorder="1" applyProtection="1"/>
    <xf numFmtId="167" fontId="2" fillId="0" borderId="9" xfId="1" applyNumberFormat="1" applyFont="1" applyBorder="1" applyAlignment="1" applyProtection="1"/>
    <xf numFmtId="0" fontId="2" fillId="0" borderId="11" xfId="1" applyFont="1" applyBorder="1" applyAlignment="1" applyProtection="1"/>
    <xf numFmtId="0" fontId="2" fillId="0" borderId="12" xfId="1" applyFont="1" applyBorder="1" applyProtection="1"/>
    <xf numFmtId="0" fontId="2" fillId="0" borderId="11" xfId="1" applyFont="1" applyBorder="1" applyProtection="1"/>
    <xf numFmtId="0" fontId="2" fillId="3" borderId="8" xfId="1" applyFont="1" applyFill="1" applyBorder="1" applyAlignment="1" applyProtection="1">
      <protection locked="0"/>
    </xf>
    <xf numFmtId="0" fontId="2" fillId="3" borderId="8" xfId="1" applyFont="1" applyFill="1" applyBorder="1" applyProtection="1">
      <protection locked="0"/>
    </xf>
    <xf numFmtId="6" fontId="2" fillId="3" borderId="8" xfId="0" applyNumberFormat="1" applyFont="1" applyFill="1" applyBorder="1" applyProtection="1">
      <protection locked="0"/>
    </xf>
    <xf numFmtId="0" fontId="2" fillId="3" borderId="5" xfId="0" applyFont="1" applyFill="1" applyBorder="1" applyAlignment="1" applyProtection="1">
      <alignment wrapText="1"/>
      <protection locked="0"/>
    </xf>
    <xf numFmtId="0" fontId="13" fillId="2" borderId="0" xfId="0" applyFont="1" applyFill="1" applyAlignment="1" applyProtection="1">
      <alignment horizontal="center" wrapText="1"/>
    </xf>
    <xf numFmtId="0" fontId="2" fillId="0" borderId="6" xfId="0" applyFont="1" applyBorder="1" applyAlignment="1" applyProtection="1">
      <alignment horizontal="right"/>
    </xf>
    <xf numFmtId="0" fontId="4" fillId="0" borderId="4" xfId="0" applyFont="1" applyBorder="1" applyAlignment="1" applyProtection="1">
      <alignment horizontal="right" vertical="top"/>
    </xf>
    <xf numFmtId="166" fontId="2" fillId="0" borderId="0" xfId="0" applyNumberFormat="1" applyFont="1" applyAlignment="1">
      <alignment vertical="center"/>
    </xf>
    <xf numFmtId="0" fontId="14" fillId="0" borderId="0" xfId="0" applyFont="1" applyProtection="1"/>
    <xf numFmtId="0" fontId="14" fillId="0" borderId="0" xfId="0" applyFont="1" applyBorder="1" applyProtection="1"/>
    <xf numFmtId="0" fontId="15" fillId="0" borderId="0" xfId="0" applyFont="1" applyBorder="1" applyAlignment="1" applyProtection="1">
      <alignment horizontal="right"/>
    </xf>
    <xf numFmtId="0" fontId="15" fillId="0" borderId="0" xfId="0" applyFont="1" applyBorder="1" applyProtection="1"/>
    <xf numFmtId="166" fontId="15" fillId="0" borderId="0" xfId="0" applyNumberFormat="1" applyFont="1" applyBorder="1" applyProtection="1"/>
    <xf numFmtId="165" fontId="6" fillId="0" borderId="0" xfId="0" applyNumberFormat="1" applyFont="1" applyProtection="1"/>
    <xf numFmtId="6" fontId="6" fillId="0" borderId="0" xfId="0" applyNumberFormat="1" applyFont="1" applyProtection="1"/>
    <xf numFmtId="0" fontId="2" fillId="0" borderId="0" xfId="0" applyFont="1" applyBorder="1" applyAlignment="1" applyProtection="1">
      <alignment horizontal="right"/>
    </xf>
    <xf numFmtId="166" fontId="2" fillId="0" borderId="0" xfId="0" applyNumberFormat="1" applyFont="1" applyBorder="1" applyAlignment="1" applyProtection="1">
      <alignment horizontal="right"/>
    </xf>
    <xf numFmtId="14" fontId="2" fillId="3" borderId="8" xfId="0" applyNumberFormat="1" applyFont="1" applyFill="1" applyBorder="1" applyProtection="1">
      <protection locked="0"/>
    </xf>
    <xf numFmtId="0" fontId="16" fillId="0" borderId="0" xfId="0" applyNumberFormat="1" applyFont="1"/>
    <xf numFmtId="166" fontId="2" fillId="0" borderId="18" xfId="0" applyNumberFormat="1" applyFont="1" applyBorder="1" applyAlignment="1" applyProtection="1">
      <alignment horizontal="right"/>
    </xf>
    <xf numFmtId="0" fontId="2" fillId="0" borderId="0" xfId="0" applyFont="1" applyBorder="1" applyProtection="1"/>
    <xf numFmtId="0" fontId="3" fillId="0" borderId="0" xfId="0" applyFont="1" applyBorder="1" applyProtection="1"/>
    <xf numFmtId="44" fontId="3" fillId="0" borderId="0" xfId="2" applyFont="1" applyBorder="1" applyProtection="1"/>
    <xf numFmtId="0" fontId="2" fillId="0" borderId="13" xfId="0" applyFont="1" applyBorder="1" applyAlignment="1" applyProtection="1">
      <alignment horizontal="right"/>
    </xf>
    <xf numFmtId="0" fontId="5" fillId="3" borderId="14" xfId="0" applyFont="1" applyFill="1" applyBorder="1" applyProtection="1">
      <protection locked="0"/>
    </xf>
    <xf numFmtId="0" fontId="2" fillId="0" borderId="15" xfId="0" applyFont="1" applyBorder="1" applyAlignment="1" applyProtection="1">
      <alignment horizontal="right"/>
    </xf>
    <xf numFmtId="8" fontId="2" fillId="0" borderId="16" xfId="0" applyNumberFormat="1" applyFont="1" applyBorder="1" applyAlignment="1" applyProtection="1">
      <alignment horizontal="right"/>
    </xf>
    <xf numFmtId="166" fontId="2" fillId="0" borderId="16" xfId="0" applyNumberFormat="1" applyFont="1" applyBorder="1" applyAlignment="1" applyProtection="1">
      <alignment horizontal="right"/>
    </xf>
    <xf numFmtId="0" fontId="2" fillId="0" borderId="17" xfId="0" applyFont="1" applyBorder="1" applyAlignment="1" applyProtection="1">
      <alignment horizontal="right"/>
    </xf>
    <xf numFmtId="0" fontId="6" fillId="0" borderId="0" xfId="0" applyFont="1" applyFill="1" applyProtection="1"/>
    <xf numFmtId="165" fontId="6" fillId="0" borderId="0" xfId="0" applyNumberFormat="1" applyFont="1" applyFill="1" applyProtection="1"/>
    <xf numFmtId="8" fontId="2" fillId="0" borderId="0" xfId="0" applyNumberFormat="1" applyFont="1" applyFill="1" applyProtection="1"/>
    <xf numFmtId="0" fontId="14" fillId="0" borderId="0" xfId="0" applyFont="1" applyFill="1" applyProtection="1"/>
    <xf numFmtId="0" fontId="2" fillId="0" borderId="0" xfId="0" applyFont="1" applyFill="1" applyProtection="1"/>
    <xf numFmtId="0" fontId="17" fillId="0" borderId="0" xfId="0" applyFont="1"/>
    <xf numFmtId="0" fontId="14" fillId="0" borderId="0" xfId="0" applyFont="1" applyAlignment="1" applyProtection="1">
      <alignment wrapText="1"/>
    </xf>
    <xf numFmtId="0" fontId="4" fillId="0" borderId="0" xfId="0" applyFont="1" applyFill="1" applyProtection="1"/>
    <xf numFmtId="0" fontId="3" fillId="0" borderId="0" xfId="0" applyFont="1" applyFill="1" applyProtection="1"/>
    <xf numFmtId="0" fontId="3" fillId="0" borderId="0" xfId="0" applyFont="1" applyFill="1" applyAlignment="1" applyProtection="1"/>
    <xf numFmtId="0" fontId="3" fillId="0" borderId="0" xfId="0" applyFont="1" applyFill="1" applyAlignment="1" applyProtection="1">
      <alignment wrapText="1"/>
    </xf>
    <xf numFmtId="0" fontId="2" fillId="3" borderId="19" xfId="0" applyFont="1" applyFill="1" applyBorder="1" applyProtection="1">
      <protection locked="0"/>
    </xf>
    <xf numFmtId="0" fontId="2" fillId="3" borderId="20" xfId="0" applyFont="1" applyFill="1" applyBorder="1" applyProtection="1">
      <protection locked="0"/>
    </xf>
    <xf numFmtId="0" fontId="2" fillId="3" borderId="21" xfId="0" applyFont="1" applyFill="1" applyBorder="1" applyProtection="1">
      <protection locked="0"/>
    </xf>
    <xf numFmtId="0" fontId="2" fillId="3" borderId="0" xfId="0" applyFont="1" applyFill="1" applyProtection="1">
      <protection locked="0"/>
    </xf>
    <xf numFmtId="0" fontId="12" fillId="0" borderId="0" xfId="0" applyFont="1" applyBorder="1" applyAlignment="1">
      <alignment horizontal="left"/>
    </xf>
    <xf numFmtId="0" fontId="7" fillId="0" borderId="0" xfId="0" applyFont="1" applyBorder="1" applyAlignment="1">
      <alignment horizontal="left"/>
    </xf>
    <xf numFmtId="0" fontId="13" fillId="2" borderId="0" xfId="0" applyFont="1" applyFill="1" applyAlignment="1">
      <alignment horizontal="center" wrapText="1"/>
    </xf>
    <xf numFmtId="0" fontId="2" fillId="0" borderId="0" xfId="0" applyFont="1" applyBorder="1" applyAlignment="1">
      <alignment horizontal="left" vertical="top" wrapText="1"/>
    </xf>
    <xf numFmtId="0" fontId="2" fillId="0" borderId="0" xfId="0" applyFont="1" applyBorder="1" applyAlignment="1">
      <alignment horizontal="left" vertical="top"/>
    </xf>
    <xf numFmtId="0" fontId="7" fillId="0" borderId="0" xfId="0" applyFont="1" applyFill="1" applyAlignment="1" applyProtection="1">
      <alignment horizontal="left" vertical="center" wrapText="1"/>
    </xf>
    <xf numFmtId="0" fontId="12" fillId="0" borderId="0" xfId="0" applyFont="1" applyAlignment="1">
      <alignment horizontal="left"/>
    </xf>
    <xf numFmtId="0" fontId="7" fillId="0" borderId="0" xfId="0" applyFont="1" applyAlignment="1">
      <alignment horizontal="left"/>
    </xf>
    <xf numFmtId="0" fontId="4" fillId="0" borderId="0" xfId="0" applyFont="1" applyAlignment="1" applyProtection="1">
      <alignment horizontal="left"/>
    </xf>
    <xf numFmtId="0" fontId="4" fillId="0" borderId="7" xfId="0" applyFont="1" applyBorder="1" applyAlignment="1" applyProtection="1">
      <alignment horizontal="left"/>
    </xf>
    <xf numFmtId="0" fontId="4" fillId="0" borderId="0" xfId="0" applyFont="1" applyBorder="1" applyAlignment="1" applyProtection="1">
      <alignment horizontal="left"/>
    </xf>
    <xf numFmtId="0" fontId="18" fillId="0" borderId="0" xfId="0" applyFont="1" applyProtection="1"/>
    <xf numFmtId="0" fontId="19" fillId="0" borderId="0" xfId="0" applyFont="1" applyBorder="1" applyProtection="1"/>
    <xf numFmtId="8" fontId="19" fillId="0" borderId="0" xfId="0" applyNumberFormat="1" applyFont="1" applyBorder="1" applyProtection="1"/>
    <xf numFmtId="166" fontId="19" fillId="0" borderId="0" xfId="0" applyNumberFormat="1" applyFont="1" applyBorder="1" applyProtection="1"/>
    <xf numFmtId="0" fontId="3" fillId="0" borderId="0" xfId="0" applyFont="1" applyProtection="1"/>
  </cellXfs>
  <cellStyles count="3">
    <cellStyle name="Currency" xfId="2" builtinId="4"/>
    <cellStyle name="Normal" xfId="0" builtinId="0"/>
    <cellStyle name="Normal 2" xfId="1" xr:uid="{333A375A-8DB7-4519-BBFB-F0297923A766}"/>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7C9C7"/>
      <color rgb="FF307FE2"/>
      <color rgb="FF00205B"/>
      <color rgb="FF8BD3E6"/>
      <color rgb="FFDCF2F8"/>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476250</xdr:colOff>
      <xdr:row>0</xdr:row>
      <xdr:rowOff>397071</xdr:rowOff>
    </xdr:to>
    <xdr:pic>
      <xdr:nvPicPr>
        <xdr:cNvPr id="2" name="Picture 1">
          <a:extLst>
            <a:ext uri="{FF2B5EF4-FFF2-40B4-BE49-F238E27FC236}">
              <a16:creationId xmlns:a16="http://schemas.microsoft.com/office/drawing/2014/main" id="{4C382E70-33C3-4804-B5B4-0BBD2516A59A}"/>
            </a:ext>
          </a:extLst>
        </xdr:cNvPr>
        <xdr:cNvPicPr>
          <a:picLocks noChangeAspect="1"/>
        </xdr:cNvPicPr>
      </xdr:nvPicPr>
      <xdr:blipFill>
        <a:blip xmlns:r="http://schemas.openxmlformats.org/officeDocument/2006/relationships" r:embed="rId1"/>
        <a:stretch>
          <a:fillRect/>
        </a:stretch>
      </xdr:blipFill>
      <xdr:spPr>
        <a:xfrm>
          <a:off x="0" y="0"/>
          <a:ext cx="1695450" cy="3970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152400</xdr:colOff>
      <xdr:row>0</xdr:row>
      <xdr:rowOff>415486</xdr:rowOff>
    </xdr:to>
    <xdr:pic>
      <xdr:nvPicPr>
        <xdr:cNvPr id="2" name="Picture 1">
          <a:extLst>
            <a:ext uri="{FF2B5EF4-FFF2-40B4-BE49-F238E27FC236}">
              <a16:creationId xmlns:a16="http://schemas.microsoft.com/office/drawing/2014/main" id="{A5482C16-EE44-9A6B-8E0E-0636A8808FCB}"/>
            </a:ext>
          </a:extLst>
        </xdr:cNvPr>
        <xdr:cNvPicPr>
          <a:picLocks noChangeAspect="1"/>
        </xdr:cNvPicPr>
      </xdr:nvPicPr>
      <xdr:blipFill>
        <a:blip xmlns:r="http://schemas.openxmlformats.org/officeDocument/2006/relationships" r:embed="rId1"/>
        <a:stretch>
          <a:fillRect/>
        </a:stretch>
      </xdr:blipFill>
      <xdr:spPr>
        <a:xfrm>
          <a:off x="0" y="19050"/>
          <a:ext cx="1695450" cy="3907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508077</xdr:colOff>
      <xdr:row>0</xdr:row>
      <xdr:rowOff>400049</xdr:rowOff>
    </xdr:to>
    <xdr:pic>
      <xdr:nvPicPr>
        <xdr:cNvPr id="5" name="Picture 1">
          <a:extLst>
            <a:ext uri="{FF2B5EF4-FFF2-40B4-BE49-F238E27FC236}">
              <a16:creationId xmlns:a16="http://schemas.microsoft.com/office/drawing/2014/main" id="{01AAAA39-85DE-4B4F-B032-30886342EF6E}"/>
            </a:ext>
          </a:extLst>
        </xdr:cNvPr>
        <xdr:cNvPicPr>
          <a:picLocks noChangeAspect="1"/>
        </xdr:cNvPicPr>
      </xdr:nvPicPr>
      <xdr:blipFill>
        <a:blip xmlns:r="http://schemas.openxmlformats.org/officeDocument/2006/relationships" r:embed="rId1"/>
        <a:stretch>
          <a:fillRect/>
        </a:stretch>
      </xdr:blipFill>
      <xdr:spPr>
        <a:xfrm>
          <a:off x="0" y="0"/>
          <a:ext cx="1736802" cy="40004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E5D02-A3DF-4D88-B02F-85385985A687}">
  <dimension ref="A1:J15"/>
  <sheetViews>
    <sheetView workbookViewId="0">
      <selection activeCell="M2" sqref="M2"/>
    </sheetView>
  </sheetViews>
  <sheetFormatPr defaultRowHeight="15" x14ac:dyDescent="0.25"/>
  <cols>
    <col min="1" max="16384" width="9.140625" style="1"/>
  </cols>
  <sheetData>
    <row r="1" spans="1:10" ht="54.75" customHeight="1" x14ac:dyDescent="0.55000000000000004">
      <c r="A1" s="75" t="s">
        <v>105</v>
      </c>
      <c r="B1" s="76"/>
      <c r="C1" s="76"/>
      <c r="D1" s="76"/>
      <c r="E1" s="76"/>
      <c r="F1" s="76"/>
      <c r="G1" s="76"/>
      <c r="H1" s="76"/>
      <c r="I1" s="76"/>
      <c r="J1" s="76"/>
    </row>
    <row r="2" spans="1:10" ht="21.75" customHeight="1" x14ac:dyDescent="0.4">
      <c r="A2" s="77" t="s">
        <v>99</v>
      </c>
      <c r="B2" s="77"/>
      <c r="C2" s="77"/>
      <c r="D2" s="77"/>
      <c r="E2" s="77"/>
      <c r="F2" s="77"/>
      <c r="G2" s="77"/>
      <c r="H2" s="77"/>
      <c r="I2" s="77"/>
      <c r="J2" s="77"/>
    </row>
    <row r="3" spans="1:10" ht="15" customHeight="1" x14ac:dyDescent="0.25">
      <c r="A3" s="78" t="s">
        <v>107</v>
      </c>
      <c r="B3" s="78"/>
      <c r="C3" s="78"/>
      <c r="D3" s="78"/>
      <c r="E3" s="78"/>
      <c r="F3" s="78"/>
      <c r="G3" s="78"/>
      <c r="H3" s="78"/>
      <c r="I3" s="78"/>
      <c r="J3" s="78"/>
    </row>
    <row r="4" spans="1:10" x14ac:dyDescent="0.25">
      <c r="A4" s="78"/>
      <c r="B4" s="78"/>
      <c r="C4" s="78"/>
      <c r="D4" s="78"/>
      <c r="E4" s="78"/>
      <c r="F4" s="78"/>
      <c r="G4" s="78"/>
      <c r="H4" s="78"/>
      <c r="I4" s="78"/>
      <c r="J4" s="78"/>
    </row>
    <row r="5" spans="1:10" x14ac:dyDescent="0.25">
      <c r="A5" s="78"/>
      <c r="B5" s="78"/>
      <c r="C5" s="78"/>
      <c r="D5" s="78"/>
      <c r="E5" s="78"/>
      <c r="F5" s="78"/>
      <c r="G5" s="78"/>
      <c r="H5" s="78"/>
      <c r="I5" s="78"/>
      <c r="J5" s="78"/>
    </row>
    <row r="6" spans="1:10" x14ac:dyDescent="0.25">
      <c r="A6" s="78"/>
      <c r="B6" s="78"/>
      <c r="C6" s="78"/>
      <c r="D6" s="78"/>
      <c r="E6" s="78"/>
      <c r="F6" s="78"/>
      <c r="G6" s="78"/>
      <c r="H6" s="78"/>
      <c r="I6" s="78"/>
      <c r="J6" s="78"/>
    </row>
    <row r="7" spans="1:10" x14ac:dyDescent="0.25">
      <c r="A7" s="78"/>
      <c r="B7" s="78"/>
      <c r="C7" s="78"/>
      <c r="D7" s="78"/>
      <c r="E7" s="78"/>
      <c r="F7" s="78"/>
      <c r="G7" s="78"/>
      <c r="H7" s="78"/>
      <c r="I7" s="78"/>
      <c r="J7" s="78"/>
    </row>
    <row r="8" spans="1:10" ht="21" x14ac:dyDescent="0.4">
      <c r="A8" s="77" t="s">
        <v>101</v>
      </c>
      <c r="B8" s="77"/>
      <c r="C8" s="77"/>
      <c r="D8" s="77"/>
      <c r="E8" s="77"/>
      <c r="F8" s="77"/>
      <c r="G8" s="77"/>
      <c r="H8" s="77"/>
      <c r="I8" s="77"/>
      <c r="J8" s="77"/>
    </row>
    <row r="9" spans="1:10" x14ac:dyDescent="0.25">
      <c r="A9" s="78" t="s">
        <v>108</v>
      </c>
      <c r="B9" s="79"/>
      <c r="C9" s="79"/>
      <c r="D9" s="79"/>
      <c r="E9" s="79"/>
      <c r="F9" s="79"/>
      <c r="G9" s="79"/>
      <c r="H9" s="79"/>
      <c r="I9" s="79"/>
      <c r="J9" s="79"/>
    </row>
    <row r="10" spans="1:10" x14ac:dyDescent="0.25">
      <c r="A10" s="79"/>
      <c r="B10" s="79"/>
      <c r="C10" s="79"/>
      <c r="D10" s="79"/>
      <c r="E10" s="79"/>
      <c r="F10" s="79"/>
      <c r="G10" s="79"/>
      <c r="H10" s="79"/>
      <c r="I10" s="79"/>
      <c r="J10" s="79"/>
    </row>
    <row r="11" spans="1:10" x14ac:dyDescent="0.25">
      <c r="A11" s="79"/>
      <c r="B11" s="79"/>
      <c r="C11" s="79"/>
      <c r="D11" s="79"/>
      <c r="E11" s="79"/>
      <c r="F11" s="79"/>
      <c r="G11" s="79"/>
      <c r="H11" s="79"/>
      <c r="I11" s="79"/>
      <c r="J11" s="79"/>
    </row>
    <row r="12" spans="1:10" x14ac:dyDescent="0.25">
      <c r="A12" s="79"/>
      <c r="B12" s="79"/>
      <c r="C12" s="79"/>
      <c r="D12" s="79"/>
      <c r="E12" s="79"/>
      <c r="F12" s="79"/>
      <c r="G12" s="79"/>
      <c r="H12" s="79"/>
      <c r="I12" s="79"/>
      <c r="J12" s="79"/>
    </row>
    <row r="13" spans="1:10" x14ac:dyDescent="0.25">
      <c r="A13" s="79"/>
      <c r="B13" s="79"/>
      <c r="C13" s="79"/>
      <c r="D13" s="79"/>
      <c r="E13" s="79"/>
      <c r="F13" s="79"/>
      <c r="G13" s="79"/>
      <c r="H13" s="79"/>
      <c r="I13" s="79"/>
      <c r="J13" s="79"/>
    </row>
    <row r="14" spans="1:10" x14ac:dyDescent="0.25">
      <c r="A14" s="79"/>
      <c r="B14" s="79"/>
      <c r="C14" s="79"/>
      <c r="D14" s="79"/>
      <c r="E14" s="79"/>
      <c r="F14" s="79"/>
      <c r="G14" s="79"/>
      <c r="H14" s="79"/>
      <c r="I14" s="79"/>
      <c r="J14" s="79"/>
    </row>
    <row r="15" spans="1:10" x14ac:dyDescent="0.25">
      <c r="A15" s="79"/>
      <c r="B15" s="79"/>
      <c r="C15" s="79"/>
      <c r="D15" s="79"/>
      <c r="E15" s="79"/>
      <c r="F15" s="79"/>
      <c r="G15" s="79"/>
      <c r="H15" s="79"/>
      <c r="I15" s="79"/>
      <c r="J15" s="79"/>
    </row>
  </sheetData>
  <sheetProtection selectLockedCells="1"/>
  <mergeCells count="5">
    <mergeCell ref="A1:J1"/>
    <mergeCell ref="A2:J2"/>
    <mergeCell ref="A3:J7"/>
    <mergeCell ref="A8:J8"/>
    <mergeCell ref="A9:J15"/>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23731-1117-4553-AD41-2D0929127B02}">
  <dimension ref="A1:T97"/>
  <sheetViews>
    <sheetView tabSelected="1" zoomScale="80" zoomScaleNormal="80" workbookViewId="0">
      <pane ySplit="10" topLeftCell="A11" activePane="bottomLeft" state="frozen"/>
      <selection pane="bottomLeft" activeCell="C77" sqref="C77"/>
    </sheetView>
  </sheetViews>
  <sheetFormatPr defaultRowHeight="16.5" x14ac:dyDescent="0.3"/>
  <cols>
    <col min="1" max="1" width="23.140625" style="15" customWidth="1"/>
    <col min="2" max="2" width="83.42578125" style="15" bestFit="1" customWidth="1"/>
    <col min="3" max="3" width="14.42578125" style="15" customWidth="1"/>
    <col min="4" max="4" width="38.85546875" style="15" customWidth="1"/>
    <col min="5" max="5" width="22.140625" style="15" customWidth="1"/>
    <col min="6" max="6" width="35.85546875" style="15" bestFit="1" customWidth="1"/>
    <col min="7" max="7" width="36.5703125" style="15" customWidth="1"/>
    <col min="8" max="8" width="23.42578125" style="15" customWidth="1"/>
    <col min="9" max="16384" width="9.140625" style="15"/>
  </cols>
  <sheetData>
    <row r="1" spans="1:20" ht="57.75" customHeight="1" thickBot="1" x14ac:dyDescent="0.35">
      <c r="A1" s="80" t="s">
        <v>112</v>
      </c>
      <c r="B1" s="80"/>
      <c r="C1" s="16"/>
      <c r="D1" s="16"/>
      <c r="E1" s="16"/>
    </row>
    <row r="2" spans="1:20" ht="18" x14ac:dyDescent="0.35">
      <c r="A2" s="13" t="s">
        <v>72</v>
      </c>
      <c r="B2" s="22"/>
      <c r="C2" s="13"/>
      <c r="D2" s="54" t="s">
        <v>110</v>
      </c>
      <c r="E2" s="55"/>
      <c r="F2" s="51"/>
      <c r="G2" s="40"/>
      <c r="H2" s="39"/>
      <c r="I2" s="39"/>
      <c r="J2" s="39"/>
      <c r="K2" s="39"/>
      <c r="L2" s="39"/>
    </row>
    <row r="3" spans="1:20" x14ac:dyDescent="0.3">
      <c r="A3" s="13" t="s">
        <v>73</v>
      </c>
      <c r="B3" s="22"/>
      <c r="C3" s="14"/>
      <c r="D3" s="56" t="s">
        <v>109</v>
      </c>
      <c r="E3" s="57">
        <f>SUM(E11:E96)</f>
        <v>180</v>
      </c>
      <c r="F3" s="52" t="s">
        <v>134</v>
      </c>
      <c r="G3" s="53">
        <f>(E3*12/365)*F9</f>
        <v>5.9178082191780819</v>
      </c>
      <c r="H3" s="39"/>
      <c r="I3" s="39"/>
      <c r="J3" s="39"/>
      <c r="K3" s="39"/>
      <c r="L3" s="39"/>
    </row>
    <row r="4" spans="1:20" ht="18" customHeight="1" x14ac:dyDescent="0.3">
      <c r="A4" s="13"/>
      <c r="B4" s="13"/>
      <c r="C4" s="14"/>
      <c r="D4" s="56" t="s">
        <v>71</v>
      </c>
      <c r="E4" s="58" t="e">
        <f>VLOOKUP(E2,G12:H44,2,FALSE)</f>
        <v>#N/A</v>
      </c>
      <c r="F4" s="52" t="s">
        <v>133</v>
      </c>
      <c r="G4" s="53" t="e">
        <f>(E4*12/365)*F9</f>
        <v>#N/A</v>
      </c>
      <c r="H4" s="39"/>
      <c r="I4" s="39"/>
      <c r="J4" s="39"/>
      <c r="K4" s="39"/>
      <c r="L4" s="39"/>
    </row>
    <row r="5" spans="1:20" x14ac:dyDescent="0.3">
      <c r="B5" s="13"/>
      <c r="C5" s="14"/>
      <c r="D5" s="56" t="s">
        <v>2</v>
      </c>
      <c r="E5" s="58" t="e">
        <f>SUM(E4-E3)</f>
        <v>#N/A</v>
      </c>
      <c r="H5" s="40"/>
      <c r="I5" s="39"/>
      <c r="J5" s="39"/>
      <c r="K5" s="39"/>
      <c r="L5" s="39"/>
    </row>
    <row r="6" spans="1:20" ht="17.25" thickBot="1" x14ac:dyDescent="0.35">
      <c r="B6" s="13"/>
      <c r="C6" s="14"/>
      <c r="D6" s="59" t="s">
        <v>151</v>
      </c>
      <c r="E6" s="50" t="e">
        <f>SUM(G4-G3)</f>
        <v>#N/A</v>
      </c>
      <c r="G6" s="40"/>
      <c r="H6" s="40"/>
      <c r="I6" s="39"/>
      <c r="J6" s="39"/>
      <c r="K6" s="39"/>
      <c r="L6" s="39"/>
    </row>
    <row r="7" spans="1:20" x14ac:dyDescent="0.3">
      <c r="B7" s="13"/>
      <c r="C7" s="14"/>
      <c r="D7" s="51"/>
      <c r="E7" s="47"/>
      <c r="G7" s="40"/>
      <c r="H7" s="40"/>
      <c r="I7" s="39"/>
      <c r="J7" s="39"/>
      <c r="K7" s="39"/>
      <c r="L7" s="39"/>
    </row>
    <row r="8" spans="1:20" x14ac:dyDescent="0.3">
      <c r="B8" s="13"/>
      <c r="C8" s="14"/>
      <c r="D8" s="47" t="s">
        <v>130</v>
      </c>
      <c r="E8" s="46" t="s">
        <v>131</v>
      </c>
      <c r="F8" s="13" t="s">
        <v>132</v>
      </c>
      <c r="G8" s="40"/>
      <c r="H8" s="40"/>
      <c r="I8" s="39"/>
      <c r="J8" s="39"/>
      <c r="K8" s="39"/>
      <c r="L8" s="39"/>
    </row>
    <row r="9" spans="1:20" ht="22.5" x14ac:dyDescent="0.4">
      <c r="B9" s="13"/>
      <c r="C9" s="13" t="s">
        <v>74</v>
      </c>
      <c r="D9" s="48"/>
      <c r="E9" s="48"/>
      <c r="F9" s="49">
        <f>(E9-D9)+1</f>
        <v>1</v>
      </c>
      <c r="G9" s="41"/>
      <c r="H9" s="42"/>
      <c r="I9" s="39"/>
      <c r="J9" s="39"/>
      <c r="K9" s="39"/>
      <c r="L9" s="39"/>
    </row>
    <row r="10" spans="1:20" ht="42" x14ac:dyDescent="0.4">
      <c r="B10" s="35" t="s">
        <v>96</v>
      </c>
      <c r="C10" s="35" t="s">
        <v>0</v>
      </c>
      <c r="D10" s="35" t="s">
        <v>75</v>
      </c>
      <c r="E10" s="35" t="s">
        <v>76</v>
      </c>
      <c r="F10" s="39"/>
      <c r="G10" s="42"/>
      <c r="H10" s="43"/>
      <c r="I10" s="39"/>
      <c r="J10" s="39"/>
      <c r="K10" s="39"/>
      <c r="L10" s="39"/>
      <c r="M10" s="17"/>
      <c r="N10" s="17"/>
      <c r="O10" s="17"/>
      <c r="P10" s="17"/>
      <c r="Q10" s="17"/>
      <c r="R10" s="17"/>
      <c r="S10" s="17"/>
      <c r="T10" s="17"/>
    </row>
    <row r="11" spans="1:20" ht="22.5" x14ac:dyDescent="0.4">
      <c r="B11" s="15" t="s">
        <v>1</v>
      </c>
      <c r="C11" s="18">
        <v>7.9</v>
      </c>
      <c r="D11" s="22"/>
      <c r="E11" s="18">
        <f>SUM(C11*D11/12)</f>
        <v>0</v>
      </c>
      <c r="F11" s="39"/>
      <c r="G11" s="87"/>
      <c r="H11" s="88"/>
      <c r="I11" s="86"/>
      <c r="J11" s="86"/>
      <c r="K11" s="86"/>
      <c r="L11" s="39"/>
      <c r="M11" s="17"/>
      <c r="N11" s="17"/>
      <c r="O11" s="17"/>
      <c r="P11" s="17"/>
      <c r="Q11" s="17"/>
      <c r="R11" s="17"/>
      <c r="S11" s="17"/>
      <c r="T11" s="17"/>
    </row>
    <row r="12" spans="1:20" ht="22.5" x14ac:dyDescent="0.4">
      <c r="B12" s="15" t="s">
        <v>24</v>
      </c>
      <c r="C12" s="18">
        <v>7.9</v>
      </c>
      <c r="D12" s="22"/>
      <c r="E12" s="18">
        <f t="shared" ref="E12:E59" si="0">SUM(C12*D12/12)</f>
        <v>0</v>
      </c>
      <c r="F12" s="39"/>
      <c r="G12" s="87"/>
      <c r="H12" s="89"/>
      <c r="I12" s="86"/>
      <c r="J12" s="86"/>
      <c r="K12" s="86"/>
      <c r="L12" s="39"/>
      <c r="M12" s="17"/>
      <c r="N12" s="17"/>
      <c r="O12" s="17"/>
      <c r="P12" s="17"/>
      <c r="Q12" s="17"/>
      <c r="R12" s="17"/>
      <c r="S12" s="17"/>
      <c r="T12" s="17"/>
    </row>
    <row r="13" spans="1:20" x14ac:dyDescent="0.3">
      <c r="B13" s="15" t="s">
        <v>25</v>
      </c>
      <c r="C13" s="18">
        <v>11.58</v>
      </c>
      <c r="D13" s="22"/>
      <c r="E13" s="18">
        <f t="shared" si="0"/>
        <v>0</v>
      </c>
      <c r="F13" s="39"/>
      <c r="G13" s="60" t="s">
        <v>152</v>
      </c>
      <c r="H13" s="61">
        <v>5812</v>
      </c>
      <c r="I13" s="86"/>
      <c r="J13" s="86"/>
      <c r="K13" s="86"/>
      <c r="L13" s="39"/>
      <c r="M13" s="17"/>
      <c r="N13" s="17"/>
      <c r="O13" s="17"/>
      <c r="P13" s="17"/>
      <c r="Q13" s="17"/>
      <c r="R13" s="17"/>
      <c r="S13" s="17"/>
      <c r="T13" s="17"/>
    </row>
    <row r="14" spans="1:20" x14ac:dyDescent="0.3">
      <c r="B14" s="15" t="s">
        <v>27</v>
      </c>
      <c r="C14" s="18">
        <v>4.53</v>
      </c>
      <c r="D14" s="22"/>
      <c r="E14" s="18">
        <f t="shared" si="0"/>
        <v>0</v>
      </c>
      <c r="F14" s="39"/>
      <c r="G14" s="60" t="s">
        <v>3</v>
      </c>
      <c r="H14" s="61">
        <v>6328</v>
      </c>
      <c r="I14" s="86"/>
      <c r="J14" s="86"/>
      <c r="K14" s="86"/>
      <c r="L14" s="39"/>
      <c r="M14" s="17"/>
      <c r="N14" s="17"/>
      <c r="O14" s="17"/>
      <c r="P14" s="17"/>
      <c r="Q14" s="17"/>
      <c r="R14" s="17"/>
      <c r="S14" s="17"/>
      <c r="T14" s="17"/>
    </row>
    <row r="15" spans="1:20" x14ac:dyDescent="0.3">
      <c r="B15" s="15" t="s">
        <v>28</v>
      </c>
      <c r="C15" s="18">
        <v>4.53</v>
      </c>
      <c r="D15" s="22"/>
      <c r="E15" s="18">
        <f t="shared" si="0"/>
        <v>0</v>
      </c>
      <c r="F15" s="39"/>
      <c r="G15" s="60" t="s">
        <v>4</v>
      </c>
      <c r="H15" s="61">
        <v>7425</v>
      </c>
      <c r="I15" s="86"/>
      <c r="J15" s="86"/>
      <c r="K15" s="86"/>
      <c r="L15" s="39"/>
      <c r="M15" s="17"/>
      <c r="N15" s="17"/>
      <c r="O15" s="17"/>
      <c r="P15" s="17"/>
      <c r="Q15" s="17"/>
      <c r="R15" s="17"/>
      <c r="S15" s="17"/>
      <c r="T15" s="17"/>
    </row>
    <row r="16" spans="1:20" x14ac:dyDescent="0.3">
      <c r="B16" s="15" t="s">
        <v>70</v>
      </c>
      <c r="C16" s="18">
        <v>180</v>
      </c>
      <c r="D16" s="22">
        <v>12</v>
      </c>
      <c r="E16" s="18">
        <f t="shared" si="0"/>
        <v>180</v>
      </c>
      <c r="F16" s="39" t="s">
        <v>104</v>
      </c>
      <c r="G16" s="60" t="s">
        <v>5</v>
      </c>
      <c r="H16" s="61">
        <v>7665</v>
      </c>
      <c r="I16" s="86"/>
      <c r="J16" s="86"/>
      <c r="K16" s="86"/>
      <c r="L16" s="39"/>
      <c r="M16" s="17"/>
      <c r="N16" s="17"/>
      <c r="O16" s="17"/>
      <c r="P16" s="17"/>
      <c r="Q16" s="17"/>
      <c r="R16" s="17"/>
      <c r="S16" s="17"/>
      <c r="T16" s="17"/>
    </row>
    <row r="17" spans="2:20" x14ac:dyDescent="0.3">
      <c r="B17" s="64" t="s">
        <v>29</v>
      </c>
      <c r="C17" s="23"/>
      <c r="D17" s="22"/>
      <c r="E17" s="18">
        <f>SUM(C17*D17/12)</f>
        <v>0</v>
      </c>
      <c r="F17" s="39"/>
      <c r="G17" s="19" t="s">
        <v>10</v>
      </c>
      <c r="H17" s="44">
        <v>10409</v>
      </c>
      <c r="I17" s="86"/>
      <c r="J17" s="86"/>
      <c r="K17" s="86"/>
      <c r="L17" s="39"/>
      <c r="M17" s="17"/>
      <c r="N17" s="17"/>
      <c r="O17" s="17"/>
      <c r="P17" s="17"/>
      <c r="Q17" s="17"/>
      <c r="R17" s="17"/>
      <c r="S17" s="17"/>
      <c r="T17" s="17"/>
    </row>
    <row r="18" spans="2:20" x14ac:dyDescent="0.3">
      <c r="B18" s="64" t="s">
        <v>30</v>
      </c>
      <c r="C18" s="18">
        <v>44</v>
      </c>
      <c r="D18" s="22"/>
      <c r="E18" s="18">
        <f>SUM(C18*D18/12)</f>
        <v>0</v>
      </c>
      <c r="F18" s="39"/>
      <c r="G18" s="19" t="s">
        <v>11</v>
      </c>
      <c r="H18" s="44">
        <v>11098</v>
      </c>
      <c r="I18" s="86"/>
      <c r="J18" s="86"/>
      <c r="K18" s="86"/>
      <c r="L18" s="39"/>
      <c r="M18" s="17"/>
      <c r="N18" s="17"/>
      <c r="O18" s="17"/>
      <c r="P18" s="17"/>
      <c r="Q18" s="17"/>
      <c r="R18" s="17"/>
      <c r="S18" s="17"/>
      <c r="T18" s="17"/>
    </row>
    <row r="19" spans="2:20" x14ac:dyDescent="0.3">
      <c r="B19" s="64" t="s">
        <v>113</v>
      </c>
      <c r="C19" s="18">
        <v>5.95</v>
      </c>
      <c r="D19" s="22"/>
      <c r="E19" s="18">
        <f t="shared" si="0"/>
        <v>0</v>
      </c>
      <c r="F19" s="39"/>
      <c r="G19" s="60"/>
      <c r="H19" s="61"/>
      <c r="I19" s="86"/>
      <c r="J19" s="86"/>
      <c r="K19" s="86"/>
      <c r="L19" s="39"/>
      <c r="M19" s="17"/>
      <c r="N19" s="17"/>
      <c r="O19" s="17"/>
      <c r="P19" s="17"/>
      <c r="Q19" s="17"/>
      <c r="R19" s="17"/>
      <c r="S19" s="17"/>
      <c r="T19" s="17"/>
    </row>
    <row r="20" spans="2:20" x14ac:dyDescent="0.3">
      <c r="B20" s="64" t="s">
        <v>114</v>
      </c>
      <c r="C20" s="18">
        <v>6.39</v>
      </c>
      <c r="D20" s="22"/>
      <c r="E20" s="18">
        <f t="shared" si="0"/>
        <v>0</v>
      </c>
      <c r="F20" s="39"/>
      <c r="G20" s="19"/>
      <c r="H20" s="44"/>
      <c r="I20" s="86"/>
      <c r="J20" s="86"/>
      <c r="K20" s="86"/>
      <c r="L20" s="39"/>
      <c r="M20" s="17"/>
      <c r="N20" s="17"/>
      <c r="O20" s="17"/>
      <c r="P20" s="17"/>
      <c r="Q20" s="17"/>
      <c r="R20" s="17"/>
      <c r="S20" s="17"/>
      <c r="T20" s="17"/>
    </row>
    <row r="21" spans="2:20" x14ac:dyDescent="0.3">
      <c r="B21" s="15" t="s">
        <v>119</v>
      </c>
      <c r="C21" s="72"/>
      <c r="D21" s="22"/>
      <c r="E21" s="18">
        <f t="shared" si="0"/>
        <v>0</v>
      </c>
      <c r="F21" s="39"/>
      <c r="G21" s="19"/>
      <c r="H21" s="44"/>
      <c r="I21" s="86"/>
      <c r="J21" s="86"/>
      <c r="K21" s="86"/>
      <c r="L21" s="39"/>
      <c r="M21" s="17"/>
      <c r="N21" s="17"/>
      <c r="O21" s="17"/>
      <c r="P21" s="17"/>
      <c r="Q21" s="17"/>
      <c r="R21" s="17"/>
      <c r="S21" s="17"/>
      <c r="T21" s="17"/>
    </row>
    <row r="22" spans="2:20" x14ac:dyDescent="0.3">
      <c r="B22" s="15" t="s">
        <v>120</v>
      </c>
      <c r="C22" s="72"/>
      <c r="D22" s="22"/>
      <c r="E22" s="18">
        <f t="shared" si="0"/>
        <v>0</v>
      </c>
      <c r="F22" s="39"/>
      <c r="G22" s="19"/>
      <c r="H22" s="44"/>
      <c r="I22" s="86"/>
      <c r="J22" s="86"/>
      <c r="K22" s="86"/>
      <c r="L22" s="39"/>
      <c r="M22" s="17"/>
      <c r="N22" s="17"/>
      <c r="O22" s="17"/>
      <c r="P22" s="17"/>
      <c r="Q22" s="17"/>
      <c r="R22" s="17"/>
      <c r="S22" s="17"/>
      <c r="T22" s="17"/>
    </row>
    <row r="23" spans="2:20" x14ac:dyDescent="0.3">
      <c r="B23" s="15" t="s">
        <v>116</v>
      </c>
      <c r="C23" s="72"/>
      <c r="D23" s="22"/>
      <c r="E23" s="18">
        <f t="shared" si="0"/>
        <v>0</v>
      </c>
      <c r="F23" s="39"/>
      <c r="G23" s="19"/>
      <c r="H23" s="44"/>
      <c r="I23" s="86"/>
      <c r="J23" s="86"/>
      <c r="K23" s="86"/>
      <c r="L23" s="39"/>
      <c r="M23" s="17"/>
      <c r="N23" s="17"/>
      <c r="O23" s="17"/>
      <c r="P23" s="17"/>
      <c r="Q23" s="17"/>
      <c r="R23" s="17"/>
      <c r="S23" s="17"/>
      <c r="T23" s="17"/>
    </row>
    <row r="24" spans="2:20" x14ac:dyDescent="0.3">
      <c r="B24" s="15" t="s">
        <v>124</v>
      </c>
      <c r="C24" s="72"/>
      <c r="D24" s="22"/>
      <c r="E24" s="18">
        <f>SUM(C24*D24/12)</f>
        <v>0</v>
      </c>
      <c r="F24" s="63"/>
      <c r="G24" s="90"/>
      <c r="H24" s="90"/>
      <c r="I24" s="86"/>
      <c r="J24" s="86"/>
      <c r="K24" s="86"/>
      <c r="L24" s="39"/>
    </row>
    <row r="25" spans="2:20" x14ac:dyDescent="0.3">
      <c r="B25" s="15" t="s">
        <v>118</v>
      </c>
      <c r="C25" s="72"/>
      <c r="D25" s="22"/>
      <c r="E25" s="18">
        <f t="shared" si="0"/>
        <v>0</v>
      </c>
      <c r="F25" s="62"/>
      <c r="G25" s="19"/>
      <c r="H25" s="44"/>
      <c r="I25" s="86"/>
      <c r="J25" s="86"/>
      <c r="K25" s="86"/>
      <c r="L25" s="39"/>
      <c r="M25" s="17"/>
      <c r="N25" s="17"/>
      <c r="O25" s="17"/>
      <c r="P25" s="17"/>
      <c r="Q25" s="17"/>
      <c r="R25" s="17"/>
      <c r="S25" s="17"/>
      <c r="T25" s="17"/>
    </row>
    <row r="26" spans="2:20" x14ac:dyDescent="0.3">
      <c r="B26" s="15" t="s">
        <v>125</v>
      </c>
      <c r="C26" s="72"/>
      <c r="D26" s="22"/>
      <c r="E26" s="18">
        <f>SUM(C26*D26/12)</f>
        <v>0</v>
      </c>
      <c r="F26" s="62"/>
      <c r="G26" s="90"/>
      <c r="H26" s="90"/>
      <c r="I26" s="86"/>
      <c r="J26" s="86"/>
      <c r="K26" s="86"/>
      <c r="L26" s="39"/>
    </row>
    <row r="27" spans="2:20" x14ac:dyDescent="0.3">
      <c r="B27" s="15" t="s">
        <v>117</v>
      </c>
      <c r="C27" s="72"/>
      <c r="D27" s="22"/>
      <c r="E27" s="18">
        <f t="shared" si="0"/>
        <v>0</v>
      </c>
      <c r="F27" s="62"/>
      <c r="G27" s="19"/>
      <c r="H27" s="44"/>
      <c r="I27" s="86"/>
      <c r="J27" s="86"/>
      <c r="K27" s="86"/>
      <c r="L27" s="39"/>
      <c r="M27" s="17"/>
      <c r="N27" s="17"/>
      <c r="O27" s="17"/>
      <c r="P27" s="17"/>
      <c r="Q27" s="17"/>
      <c r="R27" s="17"/>
      <c r="S27" s="17"/>
      <c r="T27" s="17"/>
    </row>
    <row r="28" spans="2:20" x14ac:dyDescent="0.3">
      <c r="B28" s="15" t="s">
        <v>126</v>
      </c>
      <c r="C28" s="72"/>
      <c r="D28" s="22"/>
      <c r="E28" s="18">
        <f>SUM(C28*D28/12)</f>
        <v>0</v>
      </c>
      <c r="F28" s="62"/>
      <c r="G28" s="90"/>
      <c r="H28" s="90"/>
      <c r="I28" s="86"/>
      <c r="J28" s="86"/>
      <c r="K28" s="86"/>
      <c r="L28" s="39"/>
    </row>
    <row r="29" spans="2:20" x14ac:dyDescent="0.3">
      <c r="B29" s="15" t="s">
        <v>135</v>
      </c>
      <c r="C29" s="72"/>
      <c r="D29" s="22"/>
      <c r="E29" s="18">
        <f t="shared" si="0"/>
        <v>0</v>
      </c>
      <c r="F29" s="62"/>
      <c r="G29" s="19"/>
      <c r="H29" s="44"/>
      <c r="I29" s="86"/>
      <c r="J29" s="86"/>
      <c r="K29" s="86"/>
      <c r="L29" s="39"/>
      <c r="M29" s="17"/>
      <c r="N29" s="17"/>
      <c r="O29" s="17"/>
      <c r="P29" s="17"/>
      <c r="Q29" s="17"/>
      <c r="R29" s="17"/>
      <c r="S29" s="17"/>
      <c r="T29" s="17"/>
    </row>
    <row r="30" spans="2:20" x14ac:dyDescent="0.3">
      <c r="B30" s="15" t="s">
        <v>127</v>
      </c>
      <c r="C30" s="72"/>
      <c r="D30" s="22"/>
      <c r="E30" s="18">
        <f>SUM(C30*D30/12)</f>
        <v>0</v>
      </c>
      <c r="F30" s="62"/>
      <c r="G30" s="90"/>
      <c r="H30" s="90"/>
      <c r="I30" s="86"/>
      <c r="J30" s="86"/>
      <c r="K30" s="86"/>
      <c r="L30" s="39"/>
    </row>
    <row r="31" spans="2:20" x14ac:dyDescent="0.3">
      <c r="B31" s="15" t="s">
        <v>141</v>
      </c>
      <c r="C31" s="18">
        <v>1272.96</v>
      </c>
      <c r="D31" s="22"/>
      <c r="E31" s="18">
        <f t="shared" si="0"/>
        <v>0</v>
      </c>
      <c r="F31" s="39"/>
      <c r="G31" s="19"/>
      <c r="H31" s="44"/>
      <c r="I31" s="86"/>
      <c r="J31" s="86"/>
      <c r="K31" s="86"/>
      <c r="L31" s="39"/>
      <c r="M31" s="17"/>
      <c r="N31" s="17"/>
      <c r="O31" s="17"/>
      <c r="P31" s="17"/>
      <c r="Q31" s="17"/>
      <c r="R31" s="17"/>
      <c r="S31" s="17"/>
      <c r="T31" s="17"/>
    </row>
    <row r="32" spans="2:20" x14ac:dyDescent="0.3">
      <c r="B32" s="15" t="s">
        <v>129</v>
      </c>
      <c r="C32" s="22"/>
      <c r="D32" s="71"/>
      <c r="E32" s="18">
        <f t="shared" si="0"/>
        <v>0</v>
      </c>
      <c r="F32" s="39"/>
      <c r="G32" s="19"/>
      <c r="H32" s="44"/>
      <c r="I32" s="86"/>
      <c r="J32" s="86"/>
      <c r="K32" s="86"/>
      <c r="L32" s="39"/>
      <c r="M32" s="17"/>
      <c r="N32" s="17"/>
      <c r="O32" s="17"/>
      <c r="P32" s="17"/>
      <c r="Q32" s="17"/>
      <c r="R32" s="17"/>
      <c r="S32" s="17"/>
      <c r="T32" s="17"/>
    </row>
    <row r="33" spans="2:20" x14ac:dyDescent="0.3">
      <c r="B33" s="15" t="s">
        <v>142</v>
      </c>
      <c r="C33" s="22"/>
      <c r="D33" s="71"/>
      <c r="E33" s="18">
        <f>SUM(C33*D33/12)</f>
        <v>0</v>
      </c>
      <c r="F33" s="63"/>
      <c r="G33" s="90"/>
      <c r="H33" s="90"/>
      <c r="I33" s="86"/>
      <c r="J33" s="86"/>
      <c r="K33" s="86"/>
      <c r="L33" s="39"/>
    </row>
    <row r="34" spans="2:20" x14ac:dyDescent="0.3">
      <c r="B34" s="15" t="s">
        <v>128</v>
      </c>
      <c r="C34" s="18">
        <v>44</v>
      </c>
      <c r="D34" s="22"/>
      <c r="E34" s="18">
        <f>SUM(C34*D34/12)</f>
        <v>0</v>
      </c>
      <c r="F34" s="39"/>
      <c r="G34" s="90"/>
      <c r="H34" s="90"/>
      <c r="I34" s="86"/>
      <c r="J34" s="86"/>
      <c r="K34" s="86"/>
      <c r="L34" s="39"/>
    </row>
    <row r="35" spans="2:20" x14ac:dyDescent="0.3">
      <c r="B35" s="15" t="s">
        <v>31</v>
      </c>
      <c r="C35" s="18">
        <v>7.9</v>
      </c>
      <c r="D35" s="22"/>
      <c r="E35" s="18">
        <f t="shared" si="0"/>
        <v>0</v>
      </c>
      <c r="F35" s="39"/>
      <c r="G35" s="19"/>
      <c r="H35" s="44"/>
      <c r="I35" s="86"/>
      <c r="J35" s="86"/>
      <c r="K35" s="86"/>
      <c r="L35" s="39"/>
      <c r="M35" s="17"/>
      <c r="N35" s="17"/>
      <c r="O35" s="17"/>
      <c r="P35" s="17"/>
      <c r="Q35" s="17"/>
      <c r="R35" s="17"/>
      <c r="S35" s="17"/>
      <c r="T35" s="17"/>
    </row>
    <row r="36" spans="2:20" x14ac:dyDescent="0.3">
      <c r="B36" s="15" t="s">
        <v>32</v>
      </c>
      <c r="C36" s="72"/>
      <c r="D36" s="22"/>
      <c r="E36" s="18">
        <f t="shared" si="0"/>
        <v>0</v>
      </c>
      <c r="F36" s="39"/>
      <c r="G36" s="19"/>
      <c r="H36" s="44"/>
      <c r="I36" s="86"/>
      <c r="J36" s="86"/>
      <c r="K36" s="86"/>
      <c r="L36" s="39"/>
      <c r="M36" s="17"/>
      <c r="N36" s="17"/>
      <c r="O36" s="17"/>
      <c r="P36" s="17"/>
      <c r="Q36" s="17"/>
      <c r="R36" s="17"/>
      <c r="S36" s="17"/>
      <c r="T36" s="17"/>
    </row>
    <row r="37" spans="2:20" x14ac:dyDescent="0.3">
      <c r="B37" s="15" t="s">
        <v>143</v>
      </c>
      <c r="C37" s="22"/>
      <c r="D37" s="71"/>
      <c r="E37" s="18">
        <f t="shared" si="0"/>
        <v>0</v>
      </c>
      <c r="F37" s="39"/>
      <c r="G37" s="19"/>
      <c r="H37" s="44"/>
      <c r="I37" s="86"/>
      <c r="J37" s="86"/>
      <c r="K37" s="86"/>
      <c r="L37" s="39"/>
      <c r="M37" s="17"/>
      <c r="N37" s="17"/>
      <c r="O37" s="17"/>
      <c r="P37" s="17"/>
      <c r="Q37" s="17"/>
      <c r="R37" s="17"/>
      <c r="S37" s="17"/>
      <c r="T37" s="17"/>
    </row>
    <row r="38" spans="2:20" x14ac:dyDescent="0.3">
      <c r="B38" s="15" t="s">
        <v>144</v>
      </c>
      <c r="C38" s="22"/>
      <c r="D38" s="71"/>
      <c r="E38" s="18">
        <f t="shared" si="0"/>
        <v>0</v>
      </c>
      <c r="F38" s="39"/>
      <c r="G38" s="19"/>
      <c r="H38" s="44"/>
      <c r="I38" s="86"/>
      <c r="J38" s="86"/>
      <c r="K38" s="86"/>
      <c r="L38" s="39"/>
      <c r="M38" s="17"/>
      <c r="N38" s="17"/>
      <c r="O38" s="17"/>
      <c r="P38" s="17"/>
      <c r="Q38" s="17"/>
      <c r="R38" s="17"/>
      <c r="S38" s="17"/>
      <c r="T38" s="17"/>
    </row>
    <row r="39" spans="2:20" x14ac:dyDescent="0.3">
      <c r="B39" s="15" t="s">
        <v>33</v>
      </c>
      <c r="C39" s="73"/>
      <c r="D39" s="22"/>
      <c r="E39" s="18">
        <f t="shared" si="0"/>
        <v>0</v>
      </c>
      <c r="F39" s="39"/>
      <c r="G39" s="19"/>
      <c r="H39" s="44"/>
      <c r="I39" s="86"/>
      <c r="J39" s="86"/>
      <c r="K39" s="86"/>
      <c r="L39" s="39"/>
      <c r="M39" s="17"/>
      <c r="N39" s="17"/>
      <c r="O39" s="17"/>
      <c r="P39" s="17"/>
      <c r="Q39" s="17"/>
      <c r="R39" s="17"/>
      <c r="S39" s="17"/>
      <c r="T39" s="17"/>
    </row>
    <row r="40" spans="2:20" x14ac:dyDescent="0.3">
      <c r="B40" s="15" t="s">
        <v>34</v>
      </c>
      <c r="C40" s="22"/>
      <c r="D40" s="22"/>
      <c r="E40" s="18">
        <f t="shared" si="0"/>
        <v>0</v>
      </c>
      <c r="F40" s="39"/>
      <c r="G40" s="19"/>
      <c r="H40" s="44"/>
      <c r="I40" s="86"/>
      <c r="J40" s="86"/>
      <c r="K40" s="86"/>
      <c r="L40" s="39"/>
      <c r="M40" s="17"/>
      <c r="N40" s="17"/>
      <c r="O40" s="17"/>
      <c r="P40" s="17"/>
      <c r="Q40" s="17"/>
      <c r="R40" s="17"/>
      <c r="S40" s="17"/>
      <c r="T40" s="17"/>
    </row>
    <row r="41" spans="2:20" x14ac:dyDescent="0.3">
      <c r="B41" s="15" t="s">
        <v>35</v>
      </c>
      <c r="C41" s="22"/>
      <c r="D41" s="22"/>
      <c r="E41" s="18">
        <f t="shared" si="0"/>
        <v>0</v>
      </c>
      <c r="F41" s="39"/>
      <c r="G41" s="19"/>
      <c r="H41" s="44"/>
      <c r="I41" s="86"/>
      <c r="J41" s="86"/>
      <c r="K41" s="86"/>
      <c r="L41" s="39"/>
      <c r="M41" s="17"/>
      <c r="N41" s="17"/>
      <c r="O41" s="17"/>
      <c r="P41" s="17"/>
      <c r="Q41" s="17"/>
      <c r="R41" s="17"/>
      <c r="S41" s="17"/>
      <c r="T41" s="17"/>
    </row>
    <row r="42" spans="2:20" x14ac:dyDescent="0.3">
      <c r="B42" s="15" t="s">
        <v>36</v>
      </c>
      <c r="C42" s="22"/>
      <c r="D42" s="22"/>
      <c r="E42" s="18">
        <f t="shared" si="0"/>
        <v>0</v>
      </c>
      <c r="F42" s="39"/>
      <c r="G42" s="19" t="s">
        <v>12</v>
      </c>
      <c r="H42" s="44">
        <v>12927</v>
      </c>
      <c r="I42" s="86"/>
      <c r="J42" s="86"/>
      <c r="K42" s="86"/>
      <c r="L42" s="39"/>
      <c r="M42" s="17"/>
      <c r="N42" s="17"/>
      <c r="O42" s="17"/>
      <c r="P42" s="17"/>
      <c r="Q42" s="17"/>
      <c r="R42" s="17"/>
      <c r="S42" s="17"/>
      <c r="T42" s="17"/>
    </row>
    <row r="43" spans="2:20" x14ac:dyDescent="0.3">
      <c r="B43" s="15" t="s">
        <v>37</v>
      </c>
      <c r="C43" s="22"/>
      <c r="D43" s="22"/>
      <c r="E43" s="18">
        <f t="shared" si="0"/>
        <v>0</v>
      </c>
      <c r="F43" s="39"/>
      <c r="G43" s="19" t="s">
        <v>13</v>
      </c>
      <c r="H43" s="44">
        <v>47044</v>
      </c>
      <c r="I43" s="86"/>
      <c r="J43" s="86"/>
      <c r="K43" s="86"/>
      <c r="L43" s="39"/>
      <c r="M43" s="17"/>
      <c r="N43" s="17"/>
      <c r="O43" s="17"/>
      <c r="P43" s="17"/>
      <c r="Q43" s="17"/>
      <c r="R43" s="17"/>
      <c r="S43" s="17"/>
      <c r="T43" s="17"/>
    </row>
    <row r="44" spans="2:20" x14ac:dyDescent="0.3">
      <c r="B44" s="15" t="s">
        <v>38</v>
      </c>
      <c r="C44" s="22"/>
      <c r="D44" s="22"/>
      <c r="E44" s="18">
        <f t="shared" si="0"/>
        <v>0</v>
      </c>
      <c r="F44" s="39"/>
      <c r="G44" s="19" t="s">
        <v>111</v>
      </c>
      <c r="H44" s="45">
        <v>4284</v>
      </c>
      <c r="I44" s="39"/>
      <c r="J44" s="39"/>
      <c r="K44" s="39"/>
      <c r="L44" s="39"/>
      <c r="M44" s="17"/>
      <c r="N44" s="17"/>
      <c r="O44" s="17"/>
      <c r="P44" s="17"/>
      <c r="Q44" s="17"/>
      <c r="R44" s="17"/>
      <c r="S44" s="17"/>
      <c r="T44" s="17"/>
    </row>
    <row r="45" spans="2:20" x14ac:dyDescent="0.3">
      <c r="B45" s="64" t="s">
        <v>146</v>
      </c>
      <c r="C45" s="18">
        <v>20.82</v>
      </c>
      <c r="D45" s="22"/>
      <c r="E45" s="18">
        <f>SUM(C45*D45/12)</f>
        <v>0</v>
      </c>
      <c r="F45" s="39"/>
      <c r="G45" s="60" t="s">
        <v>6</v>
      </c>
      <c r="H45" s="61">
        <v>8454</v>
      </c>
      <c r="I45" s="39"/>
      <c r="J45" s="39"/>
      <c r="K45" s="39"/>
      <c r="L45" s="39"/>
      <c r="M45" s="17"/>
      <c r="N45" s="17"/>
      <c r="O45" s="17"/>
      <c r="P45" s="17"/>
      <c r="Q45" s="17"/>
      <c r="R45" s="17"/>
      <c r="S45" s="17"/>
      <c r="T45" s="17"/>
    </row>
    <row r="46" spans="2:20" x14ac:dyDescent="0.3">
      <c r="B46" s="64" t="s">
        <v>147</v>
      </c>
      <c r="C46" s="18">
        <v>20.82</v>
      </c>
      <c r="D46" s="22"/>
      <c r="E46" s="18">
        <f>SUM(C46*D46/12)</f>
        <v>0</v>
      </c>
      <c r="F46" s="39"/>
      <c r="G46" s="60" t="s">
        <v>7</v>
      </c>
      <c r="H46" s="61">
        <v>8712</v>
      </c>
      <c r="I46" s="39"/>
      <c r="J46" s="39"/>
      <c r="K46" s="39"/>
      <c r="L46" s="39"/>
      <c r="M46" s="17"/>
      <c r="N46" s="17"/>
      <c r="O46" s="17"/>
      <c r="P46" s="17"/>
      <c r="Q46" s="17"/>
      <c r="R46" s="17"/>
      <c r="S46" s="17"/>
      <c r="T46" s="17"/>
    </row>
    <row r="47" spans="2:20" x14ac:dyDescent="0.3">
      <c r="B47" s="64" t="s">
        <v>148</v>
      </c>
      <c r="C47" s="18">
        <v>20.82</v>
      </c>
      <c r="D47" s="22"/>
      <c r="E47" s="18">
        <f>SUM(C47*D47/12)</f>
        <v>0</v>
      </c>
      <c r="F47" s="39"/>
      <c r="G47" s="60" t="s">
        <v>8</v>
      </c>
      <c r="H47" s="61">
        <v>8988</v>
      </c>
      <c r="I47" s="39"/>
      <c r="J47" s="39"/>
      <c r="K47" s="39"/>
      <c r="L47" s="39"/>
      <c r="M47" s="17"/>
      <c r="N47" s="17"/>
      <c r="O47" s="17"/>
      <c r="P47" s="17"/>
      <c r="Q47" s="17"/>
      <c r="R47" s="17"/>
      <c r="S47" s="17"/>
      <c r="T47" s="17"/>
    </row>
    <row r="48" spans="2:20" x14ac:dyDescent="0.3">
      <c r="B48" s="64" t="s">
        <v>145</v>
      </c>
      <c r="C48" s="18">
        <v>20.82</v>
      </c>
      <c r="D48" s="22"/>
      <c r="E48" s="18">
        <f>SUM(C48*D48/12)</f>
        <v>0</v>
      </c>
      <c r="F48" s="39"/>
      <c r="G48" s="60" t="s">
        <v>9</v>
      </c>
      <c r="H48" s="61">
        <v>10142</v>
      </c>
      <c r="I48" s="39"/>
      <c r="J48" s="39"/>
      <c r="K48" s="39"/>
      <c r="L48" s="39"/>
      <c r="M48" s="17"/>
      <c r="N48" s="17"/>
      <c r="O48" s="17"/>
      <c r="P48" s="17"/>
      <c r="Q48" s="17"/>
      <c r="R48" s="17"/>
      <c r="S48" s="17"/>
      <c r="T48" s="17"/>
    </row>
    <row r="49" spans="2:20" x14ac:dyDescent="0.3">
      <c r="B49" s="15" t="s">
        <v>39</v>
      </c>
      <c r="C49" s="22"/>
      <c r="D49" s="22"/>
      <c r="E49" s="18">
        <f t="shared" si="0"/>
        <v>0</v>
      </c>
      <c r="F49" s="39"/>
      <c r="G49" s="90"/>
      <c r="H49" s="90"/>
      <c r="I49" s="39"/>
      <c r="J49" s="39"/>
      <c r="K49" s="39"/>
      <c r="L49" s="39"/>
      <c r="M49" s="17"/>
      <c r="N49" s="17"/>
      <c r="O49" s="17"/>
      <c r="P49" s="17"/>
      <c r="Q49" s="17"/>
      <c r="R49" s="17"/>
      <c r="S49" s="17"/>
      <c r="T49" s="17"/>
    </row>
    <row r="50" spans="2:20" x14ac:dyDescent="0.3">
      <c r="B50" s="15" t="s">
        <v>40</v>
      </c>
      <c r="C50" s="22"/>
      <c r="D50" s="22"/>
      <c r="E50" s="18">
        <f t="shared" si="0"/>
        <v>0</v>
      </c>
      <c r="F50" s="39"/>
      <c r="G50" s="90"/>
      <c r="H50" s="90"/>
      <c r="I50" s="39"/>
      <c r="J50" s="39"/>
      <c r="K50" s="39"/>
      <c r="L50" s="39"/>
      <c r="M50" s="17"/>
      <c r="N50" s="17"/>
      <c r="O50" s="17"/>
      <c r="P50" s="17"/>
      <c r="Q50" s="17"/>
      <c r="R50" s="17"/>
      <c r="S50" s="17"/>
      <c r="T50" s="17"/>
    </row>
    <row r="51" spans="2:20" x14ac:dyDescent="0.3">
      <c r="B51" s="15" t="s">
        <v>41</v>
      </c>
      <c r="C51" s="18">
        <v>8.77</v>
      </c>
      <c r="D51" s="22"/>
      <c r="E51" s="18">
        <f t="shared" si="0"/>
        <v>0</v>
      </c>
      <c r="F51" s="39"/>
      <c r="G51" s="90"/>
      <c r="H51" s="90"/>
      <c r="I51" s="39"/>
      <c r="J51" s="39"/>
      <c r="K51" s="39"/>
      <c r="L51" s="39"/>
      <c r="M51" s="17"/>
      <c r="N51" s="17"/>
      <c r="O51" s="17"/>
      <c r="P51" s="17"/>
      <c r="Q51" s="17"/>
      <c r="R51" s="17"/>
      <c r="S51" s="17"/>
      <c r="T51" s="17"/>
    </row>
    <row r="52" spans="2:20" x14ac:dyDescent="0.3">
      <c r="B52" s="15" t="s">
        <v>42</v>
      </c>
      <c r="C52" s="18">
        <v>10.54</v>
      </c>
      <c r="D52" s="22"/>
      <c r="E52" s="18">
        <f t="shared" si="0"/>
        <v>0</v>
      </c>
      <c r="F52" s="39"/>
      <c r="G52" s="90"/>
      <c r="H52" s="90"/>
      <c r="I52" s="39"/>
      <c r="J52" s="39"/>
      <c r="K52" s="39"/>
      <c r="L52" s="39"/>
      <c r="M52" s="17"/>
      <c r="N52" s="17"/>
      <c r="O52" s="17"/>
      <c r="P52" s="17"/>
      <c r="Q52" s="17"/>
      <c r="R52" s="17"/>
      <c r="S52" s="17"/>
      <c r="T52" s="17"/>
    </row>
    <row r="53" spans="2:20" x14ac:dyDescent="0.3">
      <c r="B53" s="15" t="s">
        <v>43</v>
      </c>
      <c r="C53" s="18">
        <v>7.9</v>
      </c>
      <c r="D53" s="22"/>
      <c r="E53" s="18">
        <f t="shared" si="0"/>
        <v>0</v>
      </c>
      <c r="F53" s="39"/>
      <c r="G53" s="90"/>
      <c r="H53" s="90"/>
      <c r="I53" s="39"/>
      <c r="J53" s="39"/>
      <c r="K53" s="39"/>
      <c r="L53" s="39"/>
      <c r="M53" s="17"/>
      <c r="N53" s="17"/>
      <c r="O53" s="17"/>
      <c r="P53" s="17"/>
      <c r="Q53" s="17"/>
      <c r="R53" s="17"/>
      <c r="S53" s="17"/>
      <c r="T53" s="17"/>
    </row>
    <row r="54" spans="2:20" x14ac:dyDescent="0.3">
      <c r="B54" s="15" t="s">
        <v>44</v>
      </c>
      <c r="C54" s="18">
        <v>7.9</v>
      </c>
      <c r="D54" s="22"/>
      <c r="E54" s="18">
        <f t="shared" si="0"/>
        <v>0</v>
      </c>
      <c r="F54" s="39"/>
      <c r="G54" s="90"/>
      <c r="H54" s="90"/>
      <c r="I54" s="39"/>
      <c r="J54" s="39"/>
      <c r="K54" s="39"/>
      <c r="L54" s="39"/>
      <c r="M54" s="17"/>
      <c r="N54" s="17"/>
      <c r="O54" s="17"/>
      <c r="P54" s="17"/>
      <c r="Q54" s="17"/>
      <c r="R54" s="17"/>
      <c r="S54" s="17"/>
      <c r="T54" s="17"/>
    </row>
    <row r="55" spans="2:20" x14ac:dyDescent="0.3">
      <c r="B55" s="15" t="s">
        <v>45</v>
      </c>
      <c r="C55" s="18">
        <v>7.9</v>
      </c>
      <c r="D55" s="22"/>
      <c r="E55" s="18">
        <f t="shared" si="0"/>
        <v>0</v>
      </c>
      <c r="F55" s="39"/>
      <c r="G55" s="90"/>
      <c r="H55" s="90"/>
      <c r="I55" s="39"/>
      <c r="J55" s="39"/>
      <c r="K55" s="39"/>
      <c r="L55" s="39"/>
      <c r="M55" s="17"/>
      <c r="N55" s="17"/>
      <c r="O55" s="17"/>
      <c r="P55" s="17"/>
      <c r="Q55" s="17"/>
      <c r="R55" s="17"/>
      <c r="S55" s="17"/>
      <c r="T55" s="17"/>
    </row>
    <row r="56" spans="2:20" x14ac:dyDescent="0.3">
      <c r="B56" s="15" t="s">
        <v>46</v>
      </c>
      <c r="C56" s="18">
        <v>7.9</v>
      </c>
      <c r="D56" s="22"/>
      <c r="E56" s="18">
        <f t="shared" si="0"/>
        <v>0</v>
      </c>
      <c r="F56" s="39"/>
      <c r="G56" s="90"/>
      <c r="H56" s="90"/>
      <c r="I56" s="39"/>
      <c r="J56" s="39"/>
      <c r="K56" s="39"/>
      <c r="L56" s="39"/>
      <c r="M56" s="17"/>
      <c r="N56" s="17"/>
      <c r="O56" s="17"/>
      <c r="P56" s="17"/>
      <c r="Q56" s="17"/>
      <c r="R56" s="17"/>
      <c r="S56" s="17"/>
      <c r="T56" s="17"/>
    </row>
    <row r="57" spans="2:20" x14ac:dyDescent="0.3">
      <c r="B57" s="15" t="s">
        <v>47</v>
      </c>
      <c r="C57" s="18">
        <v>9.16</v>
      </c>
      <c r="D57" s="22"/>
      <c r="E57" s="18">
        <f t="shared" si="0"/>
        <v>0</v>
      </c>
      <c r="F57" s="39"/>
      <c r="G57" s="90"/>
      <c r="H57" s="90"/>
      <c r="I57" s="39"/>
      <c r="J57" s="39"/>
      <c r="K57" s="39"/>
      <c r="L57" s="39"/>
      <c r="M57" s="17"/>
      <c r="N57" s="17"/>
      <c r="O57" s="17"/>
      <c r="P57" s="17"/>
      <c r="Q57" s="17"/>
      <c r="R57" s="17"/>
      <c r="S57" s="17"/>
      <c r="T57" s="17"/>
    </row>
    <row r="58" spans="2:20" x14ac:dyDescent="0.3">
      <c r="B58" s="15" t="s">
        <v>48</v>
      </c>
      <c r="C58" s="18">
        <v>9.16</v>
      </c>
      <c r="D58" s="22"/>
      <c r="E58" s="18">
        <f t="shared" si="0"/>
        <v>0</v>
      </c>
      <c r="F58" s="39"/>
      <c r="G58" s="90"/>
      <c r="H58" s="90"/>
      <c r="I58" s="39"/>
      <c r="J58" s="39"/>
      <c r="K58" s="39"/>
      <c r="L58" s="39"/>
    </row>
    <row r="59" spans="2:20" x14ac:dyDescent="0.3">
      <c r="B59" s="15" t="s">
        <v>49</v>
      </c>
      <c r="C59" s="33"/>
      <c r="D59" s="22"/>
      <c r="E59" s="18">
        <f t="shared" si="0"/>
        <v>0</v>
      </c>
      <c r="F59" s="39"/>
      <c r="G59" s="90"/>
      <c r="H59" s="90"/>
      <c r="I59" s="39"/>
      <c r="J59" s="39"/>
      <c r="K59" s="39"/>
      <c r="L59" s="39"/>
    </row>
    <row r="60" spans="2:20" x14ac:dyDescent="0.3">
      <c r="B60" s="15" t="s">
        <v>50</v>
      </c>
      <c r="C60" s="33"/>
      <c r="D60" s="22"/>
      <c r="E60" s="18">
        <f>SUM(C60*D60/12)</f>
        <v>0</v>
      </c>
      <c r="F60" s="39"/>
      <c r="G60" s="90"/>
      <c r="H60" s="90"/>
      <c r="I60" s="39"/>
      <c r="J60" s="39"/>
      <c r="K60" s="39"/>
      <c r="L60" s="39"/>
    </row>
    <row r="61" spans="2:20" x14ac:dyDescent="0.3">
      <c r="B61" s="15" t="s">
        <v>51</v>
      </c>
      <c r="C61" s="33"/>
      <c r="D61" s="22"/>
      <c r="E61" s="18">
        <f t="shared" ref="E61:E76" si="1">SUM(C61*D61/12)</f>
        <v>0</v>
      </c>
      <c r="F61" s="39"/>
      <c r="G61" s="90"/>
      <c r="H61" s="90"/>
      <c r="I61" s="39"/>
      <c r="J61" s="39"/>
      <c r="K61" s="39"/>
      <c r="L61" s="39"/>
    </row>
    <row r="62" spans="2:20" x14ac:dyDescent="0.3">
      <c r="B62" s="15" t="s">
        <v>52</v>
      </c>
      <c r="C62" s="20">
        <v>5.95</v>
      </c>
      <c r="D62" s="22"/>
      <c r="E62" s="18">
        <f t="shared" si="1"/>
        <v>0</v>
      </c>
      <c r="F62" s="39"/>
      <c r="G62" s="90"/>
      <c r="H62" s="90"/>
      <c r="I62" s="39"/>
      <c r="J62" s="39"/>
      <c r="K62" s="39"/>
      <c r="L62" s="39"/>
    </row>
    <row r="63" spans="2:20" x14ac:dyDescent="0.3">
      <c r="B63" s="15" t="s">
        <v>53</v>
      </c>
      <c r="C63" s="18">
        <v>6.39</v>
      </c>
      <c r="D63" s="22"/>
      <c r="E63" s="18">
        <f t="shared" si="1"/>
        <v>0</v>
      </c>
      <c r="F63" s="39"/>
      <c r="G63" s="90"/>
      <c r="H63" s="90"/>
      <c r="I63" s="39"/>
      <c r="J63" s="39"/>
      <c r="K63" s="39"/>
      <c r="L63" s="39"/>
    </row>
    <row r="64" spans="2:20" x14ac:dyDescent="0.3">
      <c r="B64" s="15" t="s">
        <v>54</v>
      </c>
      <c r="C64" s="18">
        <v>9.64</v>
      </c>
      <c r="D64" s="22"/>
      <c r="E64" s="18">
        <f t="shared" si="1"/>
        <v>0</v>
      </c>
      <c r="F64" s="39"/>
      <c r="G64" s="90"/>
      <c r="H64" s="90"/>
      <c r="I64" s="39"/>
      <c r="J64" s="39"/>
      <c r="K64" s="39"/>
      <c r="L64" s="39"/>
    </row>
    <row r="65" spans="2:12" x14ac:dyDescent="0.3">
      <c r="B65" s="15" t="s">
        <v>55</v>
      </c>
      <c r="C65" s="18">
        <v>173.52</v>
      </c>
      <c r="D65" s="22"/>
      <c r="E65" s="18">
        <f t="shared" si="1"/>
        <v>0</v>
      </c>
      <c r="F65" s="39"/>
      <c r="G65" s="90"/>
      <c r="H65" s="90"/>
      <c r="I65" s="39"/>
      <c r="J65" s="39"/>
      <c r="K65" s="39"/>
      <c r="L65" s="39"/>
    </row>
    <row r="66" spans="2:12" x14ac:dyDescent="0.3">
      <c r="B66" s="15" t="s">
        <v>56</v>
      </c>
      <c r="C66" s="18">
        <v>9.64</v>
      </c>
      <c r="D66" s="22"/>
      <c r="E66" s="18">
        <f t="shared" si="1"/>
        <v>0</v>
      </c>
      <c r="F66" s="39"/>
      <c r="G66" s="90"/>
      <c r="H66" s="90"/>
      <c r="I66" s="39"/>
      <c r="J66" s="39"/>
      <c r="K66" s="39"/>
      <c r="L66" s="39"/>
    </row>
    <row r="67" spans="2:12" x14ac:dyDescent="0.3">
      <c r="B67" s="15" t="s">
        <v>57</v>
      </c>
      <c r="C67" s="18">
        <v>9.64</v>
      </c>
      <c r="D67" s="22"/>
      <c r="E67" s="18">
        <f t="shared" si="1"/>
        <v>0</v>
      </c>
      <c r="F67" s="39"/>
      <c r="G67" s="90"/>
      <c r="H67" s="90"/>
      <c r="I67" s="39"/>
      <c r="J67" s="39"/>
      <c r="K67" s="39"/>
      <c r="L67" s="39"/>
    </row>
    <row r="68" spans="2:12" x14ac:dyDescent="0.3">
      <c r="B68" s="15" t="s">
        <v>58</v>
      </c>
      <c r="C68" s="18">
        <v>173.52</v>
      </c>
      <c r="D68" s="22"/>
      <c r="E68" s="18">
        <f t="shared" si="1"/>
        <v>0</v>
      </c>
      <c r="F68" s="39"/>
      <c r="G68" s="90"/>
      <c r="H68" s="90"/>
      <c r="I68" s="39"/>
      <c r="J68" s="39"/>
      <c r="K68" s="39"/>
      <c r="L68" s="39"/>
    </row>
    <row r="69" spans="2:12" x14ac:dyDescent="0.3">
      <c r="B69" s="15" t="s">
        <v>59</v>
      </c>
      <c r="C69" s="22"/>
      <c r="D69" s="22"/>
      <c r="E69" s="18">
        <f t="shared" si="1"/>
        <v>0</v>
      </c>
      <c r="F69" s="39"/>
      <c r="G69" s="90"/>
      <c r="H69" s="90"/>
      <c r="I69" s="39"/>
      <c r="J69" s="39"/>
      <c r="K69" s="39"/>
      <c r="L69" s="39"/>
    </row>
    <row r="70" spans="2:12" x14ac:dyDescent="0.3">
      <c r="B70" s="15" t="s">
        <v>60</v>
      </c>
      <c r="C70" s="18">
        <v>147.85</v>
      </c>
      <c r="D70" s="22"/>
      <c r="E70" s="18">
        <f t="shared" si="1"/>
        <v>0</v>
      </c>
      <c r="F70" s="39"/>
      <c r="G70" s="90"/>
      <c r="H70" s="90"/>
      <c r="I70" s="39"/>
      <c r="J70" s="39"/>
      <c r="K70" s="39"/>
      <c r="L70" s="39"/>
    </row>
    <row r="71" spans="2:12" x14ac:dyDescent="0.3">
      <c r="B71" s="15" t="s">
        <v>61</v>
      </c>
      <c r="C71" s="22"/>
      <c r="D71" s="22"/>
      <c r="E71" s="18">
        <f t="shared" si="1"/>
        <v>0</v>
      </c>
      <c r="F71" s="39"/>
      <c r="G71" s="90"/>
      <c r="H71" s="90"/>
      <c r="I71" s="39"/>
      <c r="J71" s="39"/>
      <c r="K71" s="39"/>
      <c r="L71" s="39"/>
    </row>
    <row r="72" spans="2:12" x14ac:dyDescent="0.3">
      <c r="B72" s="15" t="s">
        <v>62</v>
      </c>
      <c r="C72" s="22"/>
      <c r="D72" s="22"/>
      <c r="E72" s="18">
        <f>SUM(C72*D72/12)</f>
        <v>0</v>
      </c>
      <c r="F72" s="39"/>
      <c r="G72" s="90"/>
      <c r="H72" s="90"/>
      <c r="I72" s="39"/>
      <c r="J72" s="39"/>
      <c r="K72" s="39"/>
      <c r="L72" s="39"/>
    </row>
    <row r="73" spans="2:12" x14ac:dyDescent="0.3">
      <c r="B73" s="15" t="s">
        <v>63</v>
      </c>
      <c r="C73" s="22"/>
      <c r="D73" s="22"/>
      <c r="E73" s="18">
        <f>SUM(C73*D73/12)</f>
        <v>0</v>
      </c>
      <c r="F73" s="39"/>
      <c r="G73" s="90"/>
      <c r="H73" s="90"/>
      <c r="I73" s="39"/>
      <c r="J73" s="39"/>
      <c r="K73" s="39"/>
      <c r="L73" s="39"/>
    </row>
    <row r="74" spans="2:12" x14ac:dyDescent="0.3">
      <c r="B74" s="15" t="s">
        <v>64</v>
      </c>
      <c r="C74" s="18">
        <v>20.21</v>
      </c>
      <c r="D74" s="22"/>
      <c r="E74" s="18">
        <f t="shared" si="1"/>
        <v>0</v>
      </c>
      <c r="F74" s="39"/>
      <c r="G74" s="90"/>
      <c r="H74" s="90"/>
      <c r="I74" s="39"/>
      <c r="J74" s="39"/>
      <c r="K74" s="39"/>
      <c r="L74" s="39"/>
    </row>
    <row r="75" spans="2:12" x14ac:dyDescent="0.3">
      <c r="B75" s="15" t="s">
        <v>65</v>
      </c>
      <c r="C75" s="18">
        <v>1.54</v>
      </c>
      <c r="D75" s="22"/>
      <c r="E75" s="18">
        <f t="shared" si="1"/>
        <v>0</v>
      </c>
      <c r="F75" s="39"/>
      <c r="G75" s="90"/>
      <c r="H75" s="90"/>
      <c r="I75" s="39"/>
      <c r="J75" s="39"/>
      <c r="K75" s="39"/>
      <c r="L75" s="39"/>
    </row>
    <row r="76" spans="2:12" x14ac:dyDescent="0.3">
      <c r="B76" s="15" t="s">
        <v>66</v>
      </c>
      <c r="C76" s="18">
        <v>0.63</v>
      </c>
      <c r="D76" s="22"/>
      <c r="E76" s="18">
        <f t="shared" si="1"/>
        <v>0</v>
      </c>
      <c r="F76" s="39"/>
      <c r="G76" s="90"/>
      <c r="H76" s="90"/>
      <c r="I76" s="39"/>
      <c r="J76" s="39"/>
      <c r="K76" s="39"/>
      <c r="L76" s="39"/>
    </row>
    <row r="77" spans="2:12" x14ac:dyDescent="0.3">
      <c r="B77" s="15" t="s">
        <v>140</v>
      </c>
      <c r="C77" s="22"/>
      <c r="D77" s="22"/>
      <c r="E77" s="18">
        <f t="shared" ref="E77" si="2">SUM(C77*D77/12)</f>
        <v>0</v>
      </c>
      <c r="F77" s="39"/>
      <c r="G77" s="90"/>
      <c r="H77" s="90"/>
      <c r="I77" s="39"/>
      <c r="J77" s="39"/>
      <c r="K77" s="39"/>
      <c r="L77" s="39"/>
    </row>
    <row r="78" spans="2:12" x14ac:dyDescent="0.3">
      <c r="E78" s="18"/>
      <c r="F78" s="39"/>
      <c r="G78" s="90"/>
      <c r="H78" s="90"/>
      <c r="I78" s="39"/>
      <c r="J78" s="39"/>
      <c r="K78" s="39"/>
      <c r="L78" s="39"/>
    </row>
    <row r="79" spans="2:12" x14ac:dyDescent="0.3">
      <c r="B79" s="21" t="s">
        <v>14</v>
      </c>
      <c r="E79" s="18"/>
      <c r="F79" s="39"/>
      <c r="G79" s="90"/>
      <c r="H79" s="90"/>
      <c r="I79" s="39"/>
      <c r="J79" s="39"/>
      <c r="K79" s="39"/>
      <c r="L79" s="39"/>
    </row>
    <row r="80" spans="2:12" x14ac:dyDescent="0.3">
      <c r="B80" s="15" t="s">
        <v>137</v>
      </c>
      <c r="C80" s="18">
        <v>5.95</v>
      </c>
      <c r="D80" s="22"/>
      <c r="E80" s="18">
        <f>SUM(C80*D80/12)</f>
        <v>0</v>
      </c>
      <c r="F80" s="39"/>
      <c r="G80" s="90"/>
      <c r="H80" s="90"/>
      <c r="I80" s="39"/>
      <c r="J80" s="39"/>
      <c r="K80" s="39"/>
      <c r="L80" s="39"/>
    </row>
    <row r="81" spans="2:12" x14ac:dyDescent="0.3">
      <c r="B81" s="15" t="s">
        <v>121</v>
      </c>
      <c r="C81" s="18">
        <v>5.95</v>
      </c>
      <c r="D81" s="22"/>
      <c r="E81" s="18">
        <f t="shared" ref="E81:E93" si="3">SUM(C81*D81/12)</f>
        <v>0</v>
      </c>
      <c r="F81" s="39"/>
      <c r="G81" s="90"/>
      <c r="H81" s="90"/>
      <c r="I81" s="39"/>
      <c r="J81" s="39"/>
      <c r="K81" s="39"/>
      <c r="L81" s="39"/>
    </row>
    <row r="82" spans="2:12" x14ac:dyDescent="0.3">
      <c r="B82" s="15" t="s">
        <v>122</v>
      </c>
      <c r="C82" s="22"/>
      <c r="D82" s="22"/>
      <c r="E82" s="18">
        <f>SUM(C82*D82/12)</f>
        <v>0</v>
      </c>
      <c r="F82" s="39"/>
      <c r="G82" s="90"/>
      <c r="H82" s="90"/>
      <c r="I82" s="39"/>
      <c r="J82" s="39"/>
      <c r="K82" s="39"/>
      <c r="L82" s="39"/>
    </row>
    <row r="83" spans="2:12" x14ac:dyDescent="0.3">
      <c r="B83" s="15" t="s">
        <v>115</v>
      </c>
      <c r="C83" s="18">
        <v>6.39</v>
      </c>
      <c r="D83" s="22"/>
      <c r="E83" s="18">
        <f>SUM(C83*D83/12)</f>
        <v>0</v>
      </c>
      <c r="F83" s="39"/>
      <c r="G83" s="90"/>
      <c r="H83" s="90"/>
      <c r="I83" s="39"/>
      <c r="J83" s="39"/>
      <c r="K83" s="39"/>
      <c r="L83" s="39"/>
    </row>
    <row r="84" spans="2:12" x14ac:dyDescent="0.3">
      <c r="B84" s="15" t="s">
        <v>123</v>
      </c>
      <c r="C84" s="22"/>
      <c r="D84" s="22"/>
      <c r="E84" s="18">
        <f>SUM(C84*D84/12)</f>
        <v>0</v>
      </c>
      <c r="F84" s="39"/>
      <c r="G84" s="90"/>
      <c r="H84" s="90"/>
      <c r="I84" s="39"/>
      <c r="J84" s="39"/>
      <c r="K84" s="39"/>
      <c r="L84" s="39"/>
    </row>
    <row r="85" spans="2:12" x14ac:dyDescent="0.3">
      <c r="B85" s="15" t="s">
        <v>136</v>
      </c>
      <c r="C85" s="18">
        <v>5.95</v>
      </c>
      <c r="D85" s="22"/>
      <c r="E85" s="18">
        <f t="shared" si="3"/>
        <v>0</v>
      </c>
      <c r="F85" s="39"/>
      <c r="G85" s="90"/>
      <c r="H85" s="90"/>
      <c r="I85" s="39"/>
      <c r="J85" s="39"/>
      <c r="K85" s="39"/>
      <c r="L85" s="39"/>
    </row>
    <row r="86" spans="2:12" x14ac:dyDescent="0.3">
      <c r="B86" s="15" t="s">
        <v>138</v>
      </c>
      <c r="C86" s="22"/>
      <c r="D86" s="22"/>
      <c r="E86" s="18">
        <f>SUM(C86*D86/12)</f>
        <v>0</v>
      </c>
      <c r="F86" s="39"/>
      <c r="G86" s="90"/>
      <c r="H86" s="90"/>
      <c r="I86" s="39"/>
      <c r="J86" s="39"/>
      <c r="K86" s="39"/>
      <c r="L86" s="39"/>
    </row>
    <row r="87" spans="2:12" x14ac:dyDescent="0.3">
      <c r="B87" s="15" t="s">
        <v>67</v>
      </c>
      <c r="C87" s="18">
        <v>75.75</v>
      </c>
      <c r="D87" s="22"/>
      <c r="E87" s="18">
        <f t="shared" si="3"/>
        <v>0</v>
      </c>
      <c r="F87" s="39"/>
      <c r="G87" s="39"/>
      <c r="H87" s="39"/>
      <c r="I87" s="39"/>
      <c r="J87" s="39"/>
      <c r="K87" s="39"/>
      <c r="L87" s="39"/>
    </row>
    <row r="88" spans="2:12" x14ac:dyDescent="0.3">
      <c r="B88" s="15" t="s">
        <v>92</v>
      </c>
      <c r="C88" s="18">
        <v>9.57</v>
      </c>
      <c r="D88" s="22"/>
      <c r="E88" s="18">
        <f t="shared" si="3"/>
        <v>0</v>
      </c>
      <c r="F88" s="39"/>
      <c r="G88" s="39"/>
      <c r="H88" s="39"/>
      <c r="I88" s="39"/>
      <c r="J88" s="39"/>
      <c r="K88" s="39"/>
      <c r="L88" s="39"/>
    </row>
    <row r="89" spans="2:12" x14ac:dyDescent="0.3">
      <c r="B89" s="15" t="s">
        <v>93</v>
      </c>
      <c r="C89" s="18">
        <v>11.21</v>
      </c>
      <c r="D89" s="22"/>
      <c r="E89" s="18">
        <f t="shared" si="3"/>
        <v>0</v>
      </c>
      <c r="F89" s="39"/>
      <c r="G89" s="39"/>
      <c r="H89" s="39"/>
      <c r="I89" s="39"/>
      <c r="J89" s="39"/>
      <c r="K89" s="39"/>
      <c r="L89" s="39"/>
    </row>
    <row r="90" spans="2:12" x14ac:dyDescent="0.3">
      <c r="B90" s="15" t="s">
        <v>94</v>
      </c>
      <c r="C90" s="18">
        <v>12.46</v>
      </c>
      <c r="D90" s="22"/>
      <c r="E90" s="18">
        <f t="shared" si="3"/>
        <v>0</v>
      </c>
      <c r="F90" s="39"/>
      <c r="G90" s="39"/>
      <c r="H90" s="39"/>
      <c r="I90" s="39"/>
      <c r="J90" s="39"/>
      <c r="K90" s="39"/>
      <c r="L90" s="39"/>
    </row>
    <row r="91" spans="2:12" x14ac:dyDescent="0.3">
      <c r="B91" s="15" t="s">
        <v>95</v>
      </c>
      <c r="C91" s="18">
        <v>14.93</v>
      </c>
      <c r="D91" s="22"/>
      <c r="E91" s="18">
        <f t="shared" si="3"/>
        <v>0</v>
      </c>
      <c r="F91" s="39"/>
      <c r="G91" s="39"/>
      <c r="H91" s="39"/>
      <c r="I91" s="39"/>
      <c r="J91" s="39"/>
      <c r="K91" s="39"/>
      <c r="L91" s="39"/>
    </row>
    <row r="92" spans="2:12" x14ac:dyDescent="0.3">
      <c r="B92" s="15" t="s">
        <v>100</v>
      </c>
      <c r="C92" s="18">
        <v>98.72</v>
      </c>
      <c r="D92" s="22"/>
      <c r="E92" s="18">
        <f t="shared" si="3"/>
        <v>0</v>
      </c>
    </row>
    <row r="93" spans="2:12" x14ac:dyDescent="0.3">
      <c r="B93" s="15" t="s">
        <v>68</v>
      </c>
      <c r="C93" s="18">
        <v>5.95</v>
      </c>
      <c r="D93" s="22"/>
      <c r="E93" s="18">
        <f t="shared" si="3"/>
        <v>0</v>
      </c>
    </row>
    <row r="94" spans="2:12" x14ac:dyDescent="0.3">
      <c r="B94" s="15" t="s">
        <v>69</v>
      </c>
      <c r="C94" s="18">
        <v>13.26</v>
      </c>
      <c r="D94" s="22"/>
      <c r="E94" s="18">
        <f>SUM(C94*D94/12)</f>
        <v>0</v>
      </c>
    </row>
    <row r="95" spans="2:12" x14ac:dyDescent="0.3">
      <c r="B95" s="15" t="s">
        <v>139</v>
      </c>
      <c r="C95" s="62">
        <v>5.95</v>
      </c>
      <c r="D95" s="22"/>
      <c r="E95" s="18">
        <f>SUM(C95*D95/12)</f>
        <v>0</v>
      </c>
    </row>
    <row r="96" spans="2:12" x14ac:dyDescent="0.3">
      <c r="B96" s="15" t="s">
        <v>15</v>
      </c>
      <c r="C96" s="74"/>
      <c r="D96" s="22"/>
      <c r="E96" s="38">
        <f>SUM(C96*D96/12)</f>
        <v>0</v>
      </c>
    </row>
    <row r="97" spans="5:5" x14ac:dyDescent="0.3">
      <c r="E97"/>
    </row>
  </sheetData>
  <sheetProtection algorithmName="SHA-512" hashValue="FvyNxFsMqbIyAaM+jR67D+ZQSTckmA0teaa4vEcx+qbpMyy370QEmQV+hujbNkl4C0lTXWX1eWIBVKdB0+4uJQ==" saltValue="WvbSgu4H/koHu29xa+2A6w==" spinCount="100000" sheet="1" selectLockedCells="1"/>
  <mergeCells count="1">
    <mergeCell ref="A1:B1"/>
  </mergeCells>
  <conditionalFormatting sqref="E5:E8">
    <cfRule type="cellIs" dxfId="1" priority="2" operator="lessThan">
      <formula>0</formula>
    </cfRule>
  </conditionalFormatting>
  <conditionalFormatting sqref="E6:E7">
    <cfRule type="cellIs" dxfId="0" priority="1" operator="lessThan">
      <formula>0</formula>
    </cfRule>
  </conditionalFormatting>
  <dataValidations count="13">
    <dataValidation type="list" allowBlank="1" showInputMessage="1" showErrorMessage="1" sqref="E2" xr:uid="{00C078F8-D17D-41D8-A530-22622A647A3E}">
      <formula1>"A, B, C, D, E, F, G, H, I, J, K, L, V"</formula1>
    </dataValidation>
    <dataValidation allowBlank="1" showInputMessage="1" showErrorMessage="1" prompt="Up to case mix budget cap" sqref="D36:D38 D49:D50 D72:D73" xr:uid="{9AD23719-B813-4410-A114-2B5C3508CA29}"/>
    <dataValidation allowBlank="1" showInputMessage="1" showErrorMessage="1" prompt="up to CDCS case mix cap" sqref="D17" xr:uid="{A60930B2-C115-4428-B7D9-6119E65556C5}"/>
    <dataValidation allowBlank="1" showInputMessage="1" showErrorMessage="1" prompt="Up to EW Customized Living Limit" sqref="D39:D40" xr:uid="{7DB4FD77-BC5A-4965-9EEA-03711F85545E}"/>
    <dataValidation allowBlank="1" showInputMessage="1" showErrorMessage="1" prompt="Cannot Exceed $20,600" sqref="D41:D48" xr:uid="{81394731-6EF1-4BC7-B013-BFEA23799E74}"/>
    <dataValidation allowBlank="1" showInputMessage="1" showErrorMessage="1" prompt="NF's per diem for the member's case mix" sqref="D69" xr:uid="{CD20A5AE-90C9-4B7E-A257-35377ABA88ED}"/>
    <dataValidation allowBlank="1" showInputMessage="1" showErrorMessage="1" prompt="Per item cost" sqref="D71" xr:uid="{36C4EE22-1576-4E09-9F96-CD12A741CE74}"/>
    <dataValidation type="decimal" operator="lessThan" allowBlank="1" showInputMessage="1" showErrorMessage="1" prompt="Rate limit: $500" sqref="C59" xr:uid="{C0F806A6-B012-499E-990A-DEE19F7C02FD}">
      <formula1>500</formula1>
    </dataValidation>
    <dataValidation type="decimal" operator="lessThan" allowBlank="1" showInputMessage="1" showErrorMessage="1" prompt="Rate limit: $110" sqref="C60" xr:uid="{7EB23B88-8D16-4410-905A-1B6268E6A4A8}">
      <formula1>110</formula1>
    </dataValidation>
    <dataValidation type="decimal" operator="lessThan" allowBlank="1" showInputMessage="1" showErrorMessage="1" prompt="Rate limit: $1,500" sqref="C61" xr:uid="{3D77EDD2-C414-48EE-A1F2-2B0A824FC4DF}">
      <formula1>1500</formula1>
    </dataValidation>
    <dataValidation type="decimal" operator="lessThan" allowBlank="1" showInputMessage="1" showErrorMessage="1" prompt="Rate Limit: $500" sqref="C25:C26" xr:uid="{4C7D390B-8C05-4B4D-8313-B29A7FF34B48}">
      <formula1>500</formula1>
    </dataValidation>
    <dataValidation type="decimal" operator="lessThan" allowBlank="1" showInputMessage="1" showErrorMessage="1" prompt="Rate Limit: $110" sqref="C27:C28" xr:uid="{E4195D4E-68F9-4F2F-A215-6B5483FF51B0}">
      <formula1>110</formula1>
    </dataValidation>
    <dataValidation type="decimal" operator="lessThan" allowBlank="1" showInputMessage="1" showErrorMessage="1" prompt="Rate Limit: $1500" sqref="C29:C30" xr:uid="{40F277DA-2414-451E-AEEA-68E1CE7781A3}">
      <formula1>1500</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05AAD-BA9B-4C68-9E38-1C993BB4615E}">
  <dimension ref="A1:AL92"/>
  <sheetViews>
    <sheetView workbookViewId="0">
      <selection activeCell="A4" sqref="A4"/>
    </sheetView>
  </sheetViews>
  <sheetFormatPr defaultRowHeight="16.5" x14ac:dyDescent="0.3"/>
  <cols>
    <col min="1" max="1" width="18.42578125" style="3" customWidth="1"/>
    <col min="2" max="2" width="17.7109375" style="3" bestFit="1" customWidth="1"/>
    <col min="3" max="3" width="16.5703125" style="3" customWidth="1"/>
    <col min="4" max="4" width="16.140625" style="3" customWidth="1"/>
    <col min="5" max="5" width="14" style="3" bestFit="1" customWidth="1"/>
    <col min="6" max="6" width="9" style="3" customWidth="1"/>
    <col min="7" max="7" width="42.28515625" style="3" customWidth="1"/>
    <col min="8" max="8" width="63" style="4" customWidth="1"/>
    <col min="9" max="9" width="9.140625" style="3"/>
    <col min="10" max="10" width="9.140625" style="5"/>
    <col min="11" max="11" width="70.85546875" style="66" customWidth="1"/>
    <col min="12" max="12" width="61.140625" style="66" customWidth="1"/>
    <col min="13" max="13" width="9.140625" style="6"/>
    <col min="14" max="16384" width="9.140625" style="3"/>
  </cols>
  <sheetData>
    <row r="1" spans="1:38" customFormat="1" ht="54.75" customHeight="1" x14ac:dyDescent="0.55000000000000004">
      <c r="A1" s="81" t="s">
        <v>106</v>
      </c>
      <c r="B1" s="82"/>
      <c r="C1" s="82"/>
      <c r="D1" s="82"/>
      <c r="E1" s="82"/>
      <c r="F1" s="82"/>
      <c r="G1" s="82"/>
      <c r="H1" s="82"/>
      <c r="I1" s="82"/>
      <c r="J1" s="82"/>
      <c r="K1" s="65"/>
      <c r="L1" s="65"/>
    </row>
    <row r="2" spans="1:38" ht="17.25" thickBot="1" x14ac:dyDescent="0.35">
      <c r="A2" s="85" t="s">
        <v>80</v>
      </c>
      <c r="B2" s="85"/>
      <c r="C2" s="85"/>
      <c r="D2" s="85"/>
      <c r="E2" s="85"/>
      <c r="F2" s="2"/>
      <c r="M2" s="6" t="s">
        <v>103</v>
      </c>
    </row>
    <row r="3" spans="1:38" ht="31.5" thickTop="1" x14ac:dyDescent="0.3">
      <c r="A3" s="28" t="s">
        <v>16</v>
      </c>
      <c r="B3" s="7" t="s">
        <v>19</v>
      </c>
      <c r="C3" s="7" t="s">
        <v>102</v>
      </c>
      <c r="D3" s="7" t="s">
        <v>77</v>
      </c>
      <c r="E3" s="4"/>
      <c r="G3" s="8" t="s">
        <v>98</v>
      </c>
      <c r="H3" s="37" t="s">
        <v>97</v>
      </c>
      <c r="M3" s="6" t="s">
        <v>103</v>
      </c>
      <c r="N3" s="5"/>
      <c r="O3" s="5"/>
      <c r="P3" s="9"/>
      <c r="Q3" s="5"/>
      <c r="R3" s="5"/>
      <c r="S3" s="5"/>
      <c r="T3" s="5"/>
      <c r="U3" s="5"/>
      <c r="V3" s="5"/>
      <c r="W3" s="5"/>
      <c r="X3" s="5"/>
      <c r="Y3" s="5"/>
      <c r="Z3" s="5"/>
      <c r="AA3" s="5"/>
      <c r="AB3" s="5"/>
      <c r="AC3" s="5"/>
      <c r="AD3" s="5"/>
      <c r="AE3" s="5"/>
      <c r="AF3" s="5"/>
      <c r="AG3" s="5"/>
      <c r="AH3" s="5"/>
      <c r="AI3" s="5"/>
      <c r="AJ3" s="5"/>
      <c r="AK3" s="5"/>
      <c r="AL3" s="5"/>
    </row>
    <row r="4" spans="1:38" ht="17.25" thickBot="1" x14ac:dyDescent="0.35">
      <c r="A4" s="31"/>
      <c r="B4" s="24">
        <f>A4*4</f>
        <v>0</v>
      </c>
      <c r="C4" s="10">
        <f>B4*365/12</f>
        <v>0</v>
      </c>
      <c r="D4" s="7">
        <f>C4*12</f>
        <v>0</v>
      </c>
      <c r="E4" s="4"/>
      <c r="G4" s="34" t="s">
        <v>1</v>
      </c>
      <c r="H4" s="36" t="str">
        <f>VLOOKUP(G4, K4:L59, 2, FALSE)</f>
        <v>Daily service, authorized hours per day, 15 minute units</v>
      </c>
      <c r="K4" s="68" t="s">
        <v>1</v>
      </c>
      <c r="L4" s="69" t="s">
        <v>80</v>
      </c>
      <c r="M4" s="6" t="s">
        <v>103</v>
      </c>
      <c r="N4" s="5"/>
      <c r="O4" s="5"/>
      <c r="P4" s="5"/>
      <c r="Q4" s="5"/>
      <c r="R4" s="5"/>
      <c r="S4" s="5"/>
      <c r="T4" s="5"/>
      <c r="U4" s="5"/>
      <c r="V4" s="5"/>
      <c r="W4" s="5"/>
      <c r="X4" s="5"/>
      <c r="Y4" s="5"/>
      <c r="Z4" s="5"/>
      <c r="AA4" s="5"/>
      <c r="AB4" s="5"/>
      <c r="AC4" s="5"/>
      <c r="AD4" s="5"/>
      <c r="AE4" s="5"/>
      <c r="AF4" s="5"/>
      <c r="AG4" s="5"/>
      <c r="AH4" s="5"/>
      <c r="AI4" s="5"/>
      <c r="AJ4" s="5"/>
      <c r="AK4" s="5"/>
      <c r="AL4" s="5"/>
    </row>
    <row r="5" spans="1:38" ht="17.25" thickTop="1" x14ac:dyDescent="0.3">
      <c r="A5" s="4"/>
      <c r="B5" s="4"/>
      <c r="C5" s="4"/>
      <c r="D5" s="4"/>
      <c r="E5" s="4"/>
      <c r="K5" s="68" t="s">
        <v>24</v>
      </c>
      <c r="L5" s="69" t="s">
        <v>80</v>
      </c>
      <c r="M5" s="6" t="s">
        <v>103</v>
      </c>
      <c r="N5" s="5"/>
      <c r="O5" s="5"/>
      <c r="P5" s="5"/>
      <c r="Q5" s="5"/>
      <c r="R5" s="5"/>
      <c r="S5" s="5"/>
      <c r="T5" s="5"/>
      <c r="U5" s="5"/>
      <c r="V5" s="5"/>
      <c r="W5" s="5"/>
      <c r="X5" s="5"/>
      <c r="Y5" s="5"/>
      <c r="Z5" s="5"/>
      <c r="AA5" s="5"/>
      <c r="AB5" s="5"/>
      <c r="AC5" s="5"/>
      <c r="AD5" s="5"/>
      <c r="AE5" s="5"/>
      <c r="AF5" s="5"/>
      <c r="AG5" s="5"/>
      <c r="AH5" s="5"/>
      <c r="AI5" s="5"/>
      <c r="AJ5" s="5"/>
      <c r="AK5" s="5"/>
      <c r="AL5" s="5"/>
    </row>
    <row r="6" spans="1:38" x14ac:dyDescent="0.3">
      <c r="A6" s="84" t="s">
        <v>79</v>
      </c>
      <c r="B6" s="84"/>
      <c r="C6" s="84"/>
      <c r="D6" s="84"/>
      <c r="E6" s="84"/>
      <c r="F6" s="2"/>
      <c r="K6" s="68" t="s">
        <v>25</v>
      </c>
      <c r="L6" s="69" t="s">
        <v>79</v>
      </c>
      <c r="M6" s="6" t="s">
        <v>103</v>
      </c>
      <c r="N6" s="5"/>
      <c r="O6" s="5"/>
      <c r="P6" s="5"/>
      <c r="Q6" s="5"/>
      <c r="R6" s="5"/>
      <c r="S6" s="5"/>
      <c r="T6" s="5"/>
      <c r="U6" s="5"/>
      <c r="V6" s="5"/>
      <c r="W6" s="5"/>
      <c r="X6" s="5"/>
      <c r="Y6" s="5"/>
      <c r="Z6" s="5"/>
      <c r="AA6" s="5"/>
      <c r="AB6" s="5"/>
      <c r="AC6" s="5"/>
      <c r="AD6" s="5"/>
      <c r="AE6" s="5"/>
      <c r="AF6" s="5"/>
      <c r="AG6" s="5"/>
      <c r="AH6" s="5"/>
      <c r="AI6" s="5"/>
      <c r="AJ6" s="5"/>
      <c r="AK6" s="5"/>
      <c r="AL6" s="5"/>
    </row>
    <row r="7" spans="1:38" x14ac:dyDescent="0.3">
      <c r="A7" s="29" t="s">
        <v>16</v>
      </c>
      <c r="B7" s="11" t="s">
        <v>17</v>
      </c>
      <c r="C7" s="30" t="s">
        <v>18</v>
      </c>
      <c r="D7" s="11" t="s">
        <v>102</v>
      </c>
      <c r="E7" s="11" t="s">
        <v>77</v>
      </c>
      <c r="H7" s="15"/>
      <c r="K7" s="68" t="s">
        <v>26</v>
      </c>
      <c r="L7" s="69" t="s">
        <v>80</v>
      </c>
      <c r="M7" s="6" t="s">
        <v>103</v>
      </c>
      <c r="N7" s="5"/>
      <c r="O7" s="5"/>
      <c r="P7" s="5"/>
      <c r="Q7" s="5"/>
      <c r="R7" s="5"/>
      <c r="S7" s="5"/>
      <c r="T7" s="5"/>
      <c r="U7" s="5"/>
      <c r="V7" s="5"/>
      <c r="W7" s="5"/>
      <c r="X7" s="5"/>
      <c r="Y7" s="5"/>
      <c r="Z7" s="5"/>
      <c r="AA7" s="5"/>
      <c r="AB7" s="5"/>
      <c r="AC7" s="5"/>
      <c r="AD7" s="5"/>
      <c r="AE7" s="5"/>
      <c r="AF7" s="5"/>
      <c r="AG7" s="5"/>
      <c r="AH7" s="5"/>
      <c r="AI7" s="5"/>
      <c r="AJ7" s="5"/>
      <c r="AK7" s="5"/>
      <c r="AL7" s="5"/>
    </row>
    <row r="8" spans="1:38" x14ac:dyDescent="0.3">
      <c r="A8" s="32"/>
      <c r="B8" s="25">
        <f>A8*4</f>
        <v>0</v>
      </c>
      <c r="C8" s="32"/>
      <c r="D8" s="26">
        <f>((B8*C8)*52.15/12)</f>
        <v>0</v>
      </c>
      <c r="E8" s="11">
        <f>ROUNDDOWN((D8*12),0)</f>
        <v>0</v>
      </c>
      <c r="H8" s="15"/>
      <c r="J8" s="9"/>
      <c r="K8" s="68" t="s">
        <v>27</v>
      </c>
      <c r="L8" s="69" t="s">
        <v>80</v>
      </c>
      <c r="M8" s="6" t="s">
        <v>103</v>
      </c>
      <c r="N8" s="5"/>
      <c r="O8" s="5"/>
      <c r="P8" s="5"/>
      <c r="Q8" s="5"/>
      <c r="R8" s="5"/>
      <c r="S8" s="5"/>
      <c r="T8" s="5"/>
      <c r="U8" s="5"/>
      <c r="V8" s="5"/>
      <c r="W8" s="5"/>
      <c r="X8" s="5"/>
      <c r="Y8" s="5"/>
      <c r="Z8" s="5"/>
      <c r="AA8" s="5"/>
      <c r="AB8" s="5"/>
      <c r="AC8" s="5"/>
      <c r="AD8" s="5"/>
      <c r="AE8" s="5"/>
      <c r="AF8" s="5"/>
      <c r="AG8" s="5"/>
      <c r="AH8" s="5"/>
      <c r="AI8" s="5"/>
      <c r="AJ8" s="5"/>
      <c r="AK8" s="5"/>
      <c r="AL8" s="5"/>
    </row>
    <row r="9" spans="1:38" x14ac:dyDescent="0.3">
      <c r="A9" s="4"/>
      <c r="B9" s="4"/>
      <c r="C9" s="4"/>
      <c r="D9" s="4"/>
      <c r="E9" s="4"/>
      <c r="H9" s="15"/>
      <c r="K9" s="68" t="s">
        <v>28</v>
      </c>
      <c r="L9" s="69" t="s">
        <v>80</v>
      </c>
      <c r="M9" s="6" t="s">
        <v>103</v>
      </c>
      <c r="N9" s="5"/>
      <c r="O9" s="5"/>
      <c r="P9" s="5"/>
      <c r="Q9" s="5"/>
      <c r="R9" s="5"/>
      <c r="S9" s="5"/>
      <c r="T9" s="5"/>
      <c r="U9" s="5"/>
      <c r="V9" s="5"/>
      <c r="W9" s="5"/>
      <c r="X9" s="5"/>
      <c r="Y9" s="5"/>
      <c r="Z9" s="5"/>
      <c r="AA9" s="5"/>
      <c r="AB9" s="5"/>
      <c r="AC9" s="5"/>
      <c r="AD9" s="5"/>
      <c r="AE9" s="5"/>
      <c r="AF9" s="5"/>
      <c r="AG9" s="5"/>
      <c r="AH9" s="5"/>
      <c r="AI9" s="5"/>
      <c r="AJ9" s="5"/>
      <c r="AK9" s="5"/>
      <c r="AL9" s="5"/>
    </row>
    <row r="10" spans="1:38" x14ac:dyDescent="0.3">
      <c r="A10" s="85" t="s">
        <v>78</v>
      </c>
      <c r="B10" s="85"/>
      <c r="C10" s="85"/>
      <c r="D10" s="85"/>
      <c r="E10" s="85"/>
      <c r="H10" s="15"/>
      <c r="K10" s="68" t="s">
        <v>70</v>
      </c>
      <c r="L10" s="69" t="s">
        <v>83</v>
      </c>
      <c r="M10" s="6" t="s">
        <v>103</v>
      </c>
      <c r="N10" s="5"/>
      <c r="O10" s="5"/>
      <c r="P10" s="5"/>
      <c r="Q10" s="5"/>
      <c r="R10" s="5"/>
      <c r="S10" s="5"/>
      <c r="T10" s="5"/>
      <c r="U10" s="5"/>
      <c r="V10" s="5"/>
      <c r="W10" s="5"/>
      <c r="X10" s="5"/>
      <c r="Y10" s="5"/>
      <c r="Z10" s="5"/>
      <c r="AA10" s="5"/>
      <c r="AB10" s="5"/>
      <c r="AC10" s="5"/>
      <c r="AD10" s="5"/>
      <c r="AE10" s="5"/>
      <c r="AF10" s="5"/>
      <c r="AG10" s="5"/>
      <c r="AH10" s="5"/>
      <c r="AI10" s="5"/>
      <c r="AJ10" s="5"/>
      <c r="AK10" s="5"/>
      <c r="AL10" s="5"/>
    </row>
    <row r="11" spans="1:38" x14ac:dyDescent="0.3">
      <c r="A11" s="28" t="s">
        <v>21</v>
      </c>
      <c r="B11" s="7" t="s">
        <v>22</v>
      </c>
      <c r="C11" s="7" t="s">
        <v>102</v>
      </c>
      <c r="D11" s="7" t="s">
        <v>77</v>
      </c>
      <c r="E11" s="4"/>
      <c r="H11" s="15"/>
      <c r="K11" s="68" t="s">
        <v>146</v>
      </c>
      <c r="L11" s="69" t="s">
        <v>82</v>
      </c>
      <c r="M11" s="6" t="s">
        <v>103</v>
      </c>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1:38" x14ac:dyDescent="0.3">
      <c r="A12" s="31"/>
      <c r="B12" s="24">
        <f>A12*4</f>
        <v>0</v>
      </c>
      <c r="C12" s="10">
        <f>B12*52.15/12</f>
        <v>0</v>
      </c>
      <c r="D12" s="7">
        <f>ROUNDDOWN((C12*12),0)</f>
        <v>0</v>
      </c>
      <c r="E12" s="4"/>
      <c r="H12" s="15"/>
      <c r="K12" s="68" t="s">
        <v>147</v>
      </c>
      <c r="L12" s="69" t="s">
        <v>82</v>
      </c>
      <c r="M12" s="6" t="s">
        <v>103</v>
      </c>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1:38" x14ac:dyDescent="0.3">
      <c r="A13" s="4"/>
      <c r="B13" s="4"/>
      <c r="C13" s="4"/>
      <c r="D13" s="4"/>
      <c r="E13" s="4"/>
      <c r="H13" s="64"/>
      <c r="K13" s="68" t="s">
        <v>148</v>
      </c>
      <c r="L13" s="69" t="s">
        <v>82</v>
      </c>
      <c r="M13" s="6" t="s">
        <v>103</v>
      </c>
      <c r="N13" s="5"/>
      <c r="O13" s="5"/>
      <c r="P13" s="5"/>
      <c r="Q13" s="5"/>
      <c r="R13" s="5"/>
      <c r="S13" s="5"/>
      <c r="T13" s="5"/>
      <c r="U13" s="5"/>
      <c r="V13" s="5"/>
      <c r="W13" s="5"/>
      <c r="X13" s="5"/>
      <c r="Y13" s="5"/>
      <c r="Z13" s="5"/>
      <c r="AA13" s="5"/>
      <c r="AB13" s="5"/>
      <c r="AC13" s="5"/>
      <c r="AD13" s="5"/>
      <c r="AE13" s="5"/>
      <c r="AF13" s="5"/>
      <c r="AG13" s="5"/>
      <c r="AH13" s="5"/>
      <c r="AI13" s="5"/>
      <c r="AJ13" s="5"/>
      <c r="AK13" s="5"/>
      <c r="AL13" s="5"/>
    </row>
    <row r="14" spans="1:38" x14ac:dyDescent="0.3">
      <c r="A14" s="85" t="s">
        <v>81</v>
      </c>
      <c r="B14" s="85"/>
      <c r="C14" s="85"/>
      <c r="D14" s="85"/>
      <c r="E14" s="85"/>
      <c r="H14" s="64"/>
      <c r="K14" s="68" t="s">
        <v>145</v>
      </c>
      <c r="L14" s="69" t="s">
        <v>82</v>
      </c>
      <c r="M14" s="6" t="s">
        <v>103</v>
      </c>
      <c r="N14" s="5"/>
      <c r="O14" s="5"/>
      <c r="P14" s="5"/>
      <c r="Q14" s="5"/>
      <c r="R14" s="5"/>
      <c r="S14" s="5"/>
      <c r="T14" s="5"/>
      <c r="U14" s="5"/>
      <c r="V14" s="5"/>
      <c r="W14" s="5"/>
      <c r="X14" s="5"/>
      <c r="Y14" s="5"/>
      <c r="Z14" s="5"/>
      <c r="AA14" s="5"/>
      <c r="AB14" s="5"/>
      <c r="AC14" s="5"/>
      <c r="AD14" s="5"/>
      <c r="AE14" s="5"/>
      <c r="AF14" s="5"/>
      <c r="AG14" s="5"/>
      <c r="AH14" s="5"/>
      <c r="AI14" s="5"/>
      <c r="AJ14" s="5"/>
      <c r="AK14" s="5"/>
      <c r="AL14" s="5"/>
    </row>
    <row r="15" spans="1:38" x14ac:dyDescent="0.3">
      <c r="A15" s="28" t="s">
        <v>22</v>
      </c>
      <c r="B15" s="7" t="s">
        <v>20</v>
      </c>
      <c r="C15" s="7" t="s">
        <v>77</v>
      </c>
      <c r="D15" s="4"/>
      <c r="E15" s="4"/>
      <c r="H15" s="64"/>
      <c r="K15" s="68" t="s">
        <v>29</v>
      </c>
      <c r="L15" s="69" t="s">
        <v>84</v>
      </c>
      <c r="M15" s="6" t="s">
        <v>103</v>
      </c>
      <c r="N15" s="5"/>
      <c r="O15" s="5"/>
      <c r="P15" s="5"/>
      <c r="Q15" s="5"/>
      <c r="R15" s="5"/>
      <c r="S15" s="5"/>
      <c r="T15" s="5"/>
      <c r="U15" s="5"/>
      <c r="V15" s="5"/>
      <c r="W15" s="5"/>
      <c r="X15" s="5"/>
      <c r="Y15" s="5"/>
      <c r="Z15" s="5"/>
      <c r="AA15" s="5"/>
      <c r="AB15" s="5"/>
      <c r="AC15" s="5"/>
      <c r="AD15" s="5"/>
      <c r="AE15" s="5"/>
      <c r="AF15" s="5"/>
      <c r="AG15" s="5"/>
      <c r="AH15" s="5"/>
      <c r="AI15" s="5"/>
      <c r="AJ15" s="5"/>
      <c r="AK15" s="5"/>
      <c r="AL15" s="5"/>
    </row>
    <row r="16" spans="1:38" x14ac:dyDescent="0.3">
      <c r="A16" s="31"/>
      <c r="B16" s="27">
        <f>A16*4.33333333333333</f>
        <v>0</v>
      </c>
      <c r="C16" s="7">
        <f>B16*12</f>
        <v>0</v>
      </c>
      <c r="D16" s="4"/>
      <c r="E16" s="4"/>
      <c r="H16" s="64"/>
      <c r="K16" s="68" t="s">
        <v>30</v>
      </c>
      <c r="L16" s="69" t="s">
        <v>85</v>
      </c>
      <c r="M16" s="6" t="s">
        <v>103</v>
      </c>
      <c r="N16" s="5"/>
      <c r="O16" s="5"/>
      <c r="P16" s="5"/>
      <c r="Q16" s="5"/>
      <c r="R16" s="5"/>
      <c r="S16" s="5"/>
      <c r="T16" s="5"/>
      <c r="U16" s="5"/>
      <c r="V16" s="5"/>
      <c r="W16" s="5"/>
      <c r="X16" s="5"/>
      <c r="Y16" s="5"/>
      <c r="Z16" s="5"/>
      <c r="AA16" s="5"/>
      <c r="AB16" s="5"/>
      <c r="AC16" s="5"/>
      <c r="AD16" s="5"/>
      <c r="AE16" s="5"/>
      <c r="AF16" s="5"/>
      <c r="AG16" s="5"/>
      <c r="AH16" s="5"/>
      <c r="AI16" s="5"/>
      <c r="AJ16" s="5"/>
      <c r="AK16" s="5"/>
      <c r="AL16" s="5"/>
    </row>
    <row r="17" spans="1:38" x14ac:dyDescent="0.3">
      <c r="A17" s="4"/>
      <c r="B17" s="4"/>
      <c r="C17" s="4"/>
      <c r="D17" s="4"/>
      <c r="E17" s="4"/>
      <c r="H17" s="64"/>
      <c r="K17" s="68" t="s">
        <v>31</v>
      </c>
      <c r="L17" s="69" t="s">
        <v>79</v>
      </c>
      <c r="M17" s="6" t="s">
        <v>103</v>
      </c>
      <c r="N17" s="5"/>
      <c r="O17" s="5"/>
      <c r="P17" s="5"/>
      <c r="Q17" s="5"/>
      <c r="R17" s="5"/>
      <c r="S17" s="5"/>
      <c r="T17" s="5"/>
      <c r="U17" s="5"/>
      <c r="V17" s="5"/>
      <c r="W17" s="5"/>
      <c r="X17" s="5"/>
      <c r="Y17" s="5"/>
      <c r="Z17" s="5"/>
      <c r="AA17" s="5"/>
      <c r="AB17" s="5"/>
      <c r="AC17" s="5"/>
      <c r="AD17" s="5"/>
      <c r="AE17" s="5"/>
      <c r="AF17" s="5"/>
      <c r="AG17" s="5"/>
      <c r="AH17" s="5"/>
      <c r="AI17" s="5"/>
      <c r="AJ17" s="5"/>
      <c r="AK17" s="5"/>
      <c r="AL17" s="5"/>
    </row>
    <row r="18" spans="1:38" x14ac:dyDescent="0.3">
      <c r="A18" s="83" t="s">
        <v>82</v>
      </c>
      <c r="B18" s="83"/>
      <c r="C18" s="83"/>
      <c r="D18" s="83"/>
      <c r="E18" s="83"/>
      <c r="H18" s="64"/>
      <c r="K18" s="68" t="s">
        <v>32</v>
      </c>
      <c r="L18" s="69" t="s">
        <v>86</v>
      </c>
      <c r="M18" s="6" t="s">
        <v>103</v>
      </c>
      <c r="N18" s="5"/>
      <c r="O18" s="5"/>
      <c r="P18" s="5"/>
      <c r="Q18" s="5"/>
      <c r="R18" s="5"/>
      <c r="S18" s="5"/>
      <c r="T18" s="5"/>
      <c r="U18" s="5"/>
      <c r="V18" s="5"/>
      <c r="W18" s="5"/>
      <c r="X18" s="5"/>
      <c r="Y18" s="5"/>
      <c r="Z18" s="5"/>
      <c r="AA18" s="5"/>
      <c r="AB18" s="5"/>
      <c r="AC18" s="5"/>
      <c r="AD18" s="5"/>
      <c r="AE18" s="5"/>
      <c r="AF18" s="5"/>
      <c r="AG18" s="5"/>
      <c r="AH18" s="5"/>
      <c r="AI18" s="5"/>
      <c r="AJ18" s="5"/>
      <c r="AK18" s="5"/>
      <c r="AL18" s="5"/>
    </row>
    <row r="19" spans="1:38" x14ac:dyDescent="0.3">
      <c r="A19" s="28" t="s">
        <v>23</v>
      </c>
      <c r="B19" s="7" t="s">
        <v>102</v>
      </c>
      <c r="C19" s="7" t="s">
        <v>77</v>
      </c>
      <c r="D19" s="12"/>
      <c r="E19" s="4"/>
      <c r="H19" s="64"/>
      <c r="K19" s="68" t="s">
        <v>33</v>
      </c>
      <c r="L19" s="69" t="s">
        <v>87</v>
      </c>
      <c r="M19" s="6" t="s">
        <v>103</v>
      </c>
      <c r="N19" s="5"/>
      <c r="O19" s="5"/>
      <c r="P19" s="5"/>
      <c r="Q19" s="5"/>
      <c r="R19" s="5"/>
      <c r="S19" s="5"/>
      <c r="T19" s="5"/>
      <c r="U19" s="5"/>
      <c r="V19" s="5"/>
      <c r="W19" s="5"/>
      <c r="X19" s="5"/>
      <c r="Y19" s="5"/>
      <c r="Z19" s="5"/>
      <c r="AA19" s="5"/>
      <c r="AB19" s="5"/>
      <c r="AC19" s="5"/>
      <c r="AD19" s="5"/>
      <c r="AE19" s="5"/>
      <c r="AF19" s="5"/>
      <c r="AG19" s="5"/>
      <c r="AH19" s="5"/>
      <c r="AI19" s="5"/>
      <c r="AJ19" s="5"/>
      <c r="AK19" s="5"/>
      <c r="AL19" s="5"/>
    </row>
    <row r="20" spans="1:38" x14ac:dyDescent="0.3">
      <c r="A20" s="31"/>
      <c r="B20" s="27">
        <f>A20*4</f>
        <v>0</v>
      </c>
      <c r="C20" s="7">
        <f>ROUNDDOWN((B20*12),0)</f>
        <v>0</v>
      </c>
      <c r="D20" s="12"/>
      <c r="E20" s="4"/>
      <c r="H20" s="64"/>
      <c r="K20" s="68" t="s">
        <v>34</v>
      </c>
      <c r="L20" s="69" t="s">
        <v>87</v>
      </c>
      <c r="M20" s="6" t="s">
        <v>103</v>
      </c>
      <c r="N20" s="5"/>
      <c r="O20" s="5"/>
      <c r="P20" s="5"/>
      <c r="Q20" s="5"/>
      <c r="R20" s="5"/>
      <c r="S20" s="5"/>
      <c r="T20" s="5"/>
      <c r="U20" s="5"/>
      <c r="V20" s="5"/>
      <c r="W20" s="5"/>
      <c r="X20" s="5"/>
      <c r="Y20" s="5"/>
      <c r="Z20" s="5"/>
      <c r="AA20" s="5"/>
      <c r="AB20" s="5"/>
      <c r="AC20" s="5"/>
      <c r="AD20" s="5"/>
      <c r="AE20" s="5"/>
      <c r="AF20" s="5"/>
      <c r="AG20" s="5"/>
      <c r="AH20" s="5"/>
      <c r="AI20" s="5"/>
      <c r="AJ20" s="5"/>
      <c r="AK20" s="5"/>
      <c r="AL20" s="5"/>
    </row>
    <row r="21" spans="1:38" x14ac:dyDescent="0.3">
      <c r="A21" s="4"/>
      <c r="B21" s="4"/>
      <c r="C21" s="4"/>
      <c r="D21" s="4"/>
      <c r="E21" s="4"/>
      <c r="H21" s="64"/>
      <c r="K21" s="68" t="s">
        <v>35</v>
      </c>
      <c r="L21" s="69" t="s">
        <v>88</v>
      </c>
      <c r="M21" s="6" t="s">
        <v>103</v>
      </c>
      <c r="N21" s="5"/>
      <c r="O21" s="5"/>
      <c r="P21" s="5"/>
      <c r="Q21" s="5"/>
      <c r="R21" s="5"/>
      <c r="S21" s="5"/>
      <c r="T21" s="5"/>
      <c r="U21" s="5"/>
      <c r="V21" s="5"/>
      <c r="W21" s="5"/>
      <c r="X21" s="5"/>
      <c r="Y21" s="5"/>
      <c r="Z21" s="5"/>
      <c r="AA21" s="5"/>
      <c r="AB21" s="5"/>
      <c r="AC21" s="5"/>
      <c r="AD21" s="5"/>
      <c r="AE21" s="5"/>
      <c r="AF21" s="5"/>
      <c r="AG21" s="5"/>
      <c r="AH21" s="5"/>
      <c r="AI21" s="5"/>
      <c r="AJ21" s="5"/>
      <c r="AK21" s="5"/>
      <c r="AL21" s="5"/>
    </row>
    <row r="22" spans="1:38" x14ac:dyDescent="0.3">
      <c r="H22" s="64"/>
      <c r="K22" s="68" t="s">
        <v>36</v>
      </c>
      <c r="L22" s="69" t="s">
        <v>88</v>
      </c>
      <c r="M22" s="6" t="s">
        <v>103</v>
      </c>
      <c r="N22" s="5"/>
      <c r="O22" s="5"/>
      <c r="P22" s="5"/>
      <c r="Q22" s="5"/>
      <c r="R22" s="5"/>
      <c r="S22" s="5"/>
      <c r="T22" s="5"/>
      <c r="U22" s="5"/>
      <c r="V22" s="5"/>
      <c r="W22" s="5"/>
      <c r="X22" s="5"/>
      <c r="Y22" s="5"/>
      <c r="Z22" s="5"/>
      <c r="AA22" s="5"/>
      <c r="AB22" s="5"/>
      <c r="AC22" s="5"/>
      <c r="AD22" s="5"/>
      <c r="AE22" s="5"/>
      <c r="AF22" s="5"/>
      <c r="AG22" s="5"/>
      <c r="AH22" s="5"/>
      <c r="AI22" s="5"/>
      <c r="AJ22" s="5"/>
      <c r="AK22" s="5"/>
      <c r="AL22" s="5"/>
    </row>
    <row r="23" spans="1:38" x14ac:dyDescent="0.3">
      <c r="A23" s="4"/>
      <c r="H23" s="64"/>
      <c r="K23" s="68" t="s">
        <v>37</v>
      </c>
      <c r="L23" s="69" t="s">
        <v>88</v>
      </c>
      <c r="M23" s="6" t="s">
        <v>103</v>
      </c>
      <c r="N23" s="5"/>
      <c r="O23" s="5"/>
      <c r="P23" s="5"/>
      <c r="Q23" s="5"/>
      <c r="R23" s="5"/>
      <c r="S23" s="5"/>
      <c r="T23" s="5"/>
      <c r="U23" s="5"/>
      <c r="V23" s="5"/>
      <c r="W23" s="5"/>
      <c r="X23" s="5"/>
      <c r="Y23" s="5"/>
      <c r="Z23" s="5"/>
      <c r="AA23" s="5"/>
      <c r="AB23" s="5"/>
      <c r="AC23" s="5"/>
      <c r="AD23" s="5"/>
      <c r="AE23" s="5"/>
      <c r="AF23" s="5"/>
      <c r="AG23" s="5"/>
      <c r="AH23" s="5"/>
      <c r="AI23" s="5"/>
      <c r="AJ23" s="5"/>
      <c r="AK23" s="5"/>
      <c r="AL23" s="5"/>
    </row>
    <row r="24" spans="1:38" x14ac:dyDescent="0.3">
      <c r="H24" s="64"/>
      <c r="K24" s="68" t="s">
        <v>38</v>
      </c>
      <c r="L24" s="69" t="s">
        <v>88</v>
      </c>
      <c r="M24" s="6" t="s">
        <v>103</v>
      </c>
      <c r="N24" s="5"/>
      <c r="O24" s="5"/>
      <c r="P24" s="5"/>
      <c r="Q24" s="5"/>
      <c r="R24" s="5"/>
      <c r="S24" s="5"/>
      <c r="T24" s="5"/>
      <c r="U24" s="5"/>
      <c r="V24" s="5"/>
      <c r="W24" s="5"/>
      <c r="X24" s="5"/>
      <c r="Y24" s="5"/>
      <c r="Z24" s="5"/>
      <c r="AA24" s="5"/>
      <c r="AB24" s="5"/>
      <c r="AC24" s="5"/>
      <c r="AD24" s="5"/>
      <c r="AE24" s="5"/>
      <c r="AF24" s="5"/>
      <c r="AG24" s="5"/>
      <c r="AH24" s="5"/>
      <c r="AI24" s="5"/>
      <c r="AJ24" s="5"/>
      <c r="AK24" s="5"/>
      <c r="AL24" s="5"/>
    </row>
    <row r="25" spans="1:38" x14ac:dyDescent="0.3">
      <c r="H25" s="64"/>
      <c r="K25" s="68" t="s">
        <v>39</v>
      </c>
      <c r="L25" s="69" t="s">
        <v>87</v>
      </c>
      <c r="M25" s="6" t="s">
        <v>103</v>
      </c>
      <c r="N25" s="5"/>
      <c r="O25" s="5"/>
      <c r="P25" s="5"/>
      <c r="Q25" s="5"/>
      <c r="R25" s="5"/>
      <c r="S25" s="5"/>
      <c r="T25" s="5"/>
      <c r="U25" s="5"/>
      <c r="V25" s="5"/>
      <c r="W25" s="5"/>
      <c r="X25" s="5"/>
      <c r="Y25" s="5"/>
      <c r="Z25" s="5"/>
      <c r="AA25" s="5"/>
      <c r="AB25" s="5"/>
      <c r="AC25" s="5"/>
      <c r="AD25" s="5"/>
      <c r="AE25" s="5"/>
      <c r="AF25" s="5"/>
      <c r="AG25" s="5"/>
      <c r="AH25" s="5"/>
      <c r="AI25" s="5"/>
      <c r="AJ25" s="5"/>
      <c r="AK25" s="5"/>
      <c r="AL25" s="5"/>
    </row>
    <row r="26" spans="1:38" x14ac:dyDescent="0.3">
      <c r="H26" s="64"/>
      <c r="K26" s="68" t="s">
        <v>40</v>
      </c>
      <c r="L26" s="69" t="s">
        <v>87</v>
      </c>
      <c r="M26" s="6" t="s">
        <v>103</v>
      </c>
      <c r="N26" s="5"/>
      <c r="O26" s="5"/>
      <c r="P26" s="5"/>
      <c r="Q26" s="5"/>
      <c r="R26" s="5"/>
      <c r="S26" s="5"/>
      <c r="T26" s="5"/>
      <c r="U26" s="5"/>
      <c r="V26" s="5"/>
      <c r="W26" s="5"/>
      <c r="X26" s="5"/>
      <c r="Y26" s="5"/>
      <c r="Z26" s="5"/>
      <c r="AA26" s="5"/>
      <c r="AB26" s="5"/>
      <c r="AC26" s="5"/>
      <c r="AD26" s="5"/>
      <c r="AE26" s="5"/>
      <c r="AF26" s="5"/>
      <c r="AG26" s="5"/>
      <c r="AH26" s="5"/>
      <c r="AI26" s="5"/>
      <c r="AJ26" s="5"/>
      <c r="AK26" s="5"/>
      <c r="AL26" s="5"/>
    </row>
    <row r="27" spans="1:38" x14ac:dyDescent="0.3">
      <c r="H27" s="64"/>
      <c r="K27" s="68" t="s">
        <v>41</v>
      </c>
      <c r="L27" s="69" t="s">
        <v>81</v>
      </c>
      <c r="M27" s="6" t="s">
        <v>103</v>
      </c>
      <c r="N27" s="5"/>
      <c r="O27" s="5"/>
      <c r="P27" s="5"/>
      <c r="Q27" s="5"/>
      <c r="R27" s="5"/>
      <c r="S27" s="5"/>
      <c r="T27" s="5"/>
      <c r="U27" s="5"/>
      <c r="V27" s="5"/>
      <c r="W27" s="5"/>
      <c r="X27" s="5"/>
      <c r="Y27" s="5"/>
      <c r="Z27" s="5"/>
      <c r="AA27" s="5"/>
      <c r="AB27" s="5"/>
      <c r="AC27" s="5"/>
      <c r="AD27" s="5"/>
      <c r="AE27" s="5"/>
      <c r="AF27" s="5"/>
      <c r="AG27" s="5"/>
      <c r="AH27" s="5"/>
      <c r="AI27" s="5"/>
      <c r="AJ27" s="5"/>
      <c r="AK27" s="5"/>
      <c r="AL27" s="5"/>
    </row>
    <row r="28" spans="1:38" x14ac:dyDescent="0.3">
      <c r="H28" s="64"/>
      <c r="K28" s="68" t="s">
        <v>42</v>
      </c>
      <c r="L28" s="69" t="s">
        <v>78</v>
      </c>
      <c r="M28" s="6" t="s">
        <v>103</v>
      </c>
      <c r="N28" s="5"/>
      <c r="O28" s="5"/>
      <c r="P28" s="5"/>
      <c r="Q28" s="5"/>
      <c r="R28" s="5"/>
      <c r="S28" s="5"/>
      <c r="T28" s="5"/>
      <c r="U28" s="5"/>
      <c r="V28" s="5"/>
      <c r="W28" s="5"/>
      <c r="X28" s="5"/>
      <c r="Y28" s="5"/>
      <c r="Z28" s="5"/>
      <c r="AA28" s="5"/>
      <c r="AB28" s="5"/>
      <c r="AC28" s="5"/>
      <c r="AD28" s="5"/>
      <c r="AE28" s="5"/>
      <c r="AF28" s="5"/>
      <c r="AG28" s="5"/>
      <c r="AH28" s="5"/>
      <c r="AI28" s="5"/>
      <c r="AJ28" s="5"/>
      <c r="AK28" s="5"/>
      <c r="AL28" s="5"/>
    </row>
    <row r="29" spans="1:38" x14ac:dyDescent="0.3">
      <c r="H29" s="64"/>
      <c r="K29" s="68" t="s">
        <v>43</v>
      </c>
      <c r="L29" s="69" t="s">
        <v>78</v>
      </c>
      <c r="M29" s="6" t="s">
        <v>103</v>
      </c>
      <c r="N29" s="5"/>
      <c r="O29" s="5"/>
      <c r="P29" s="5"/>
      <c r="Q29" s="5"/>
      <c r="R29" s="5"/>
      <c r="S29" s="5"/>
      <c r="T29" s="5"/>
      <c r="U29" s="5"/>
      <c r="V29" s="5"/>
      <c r="W29" s="5"/>
      <c r="X29" s="5"/>
      <c r="Y29" s="5"/>
      <c r="Z29" s="5"/>
      <c r="AA29" s="5"/>
      <c r="AB29" s="5"/>
      <c r="AC29" s="5"/>
      <c r="AD29" s="5"/>
      <c r="AE29" s="5"/>
      <c r="AF29" s="5"/>
      <c r="AG29" s="5"/>
      <c r="AH29" s="5"/>
      <c r="AI29" s="5"/>
      <c r="AJ29" s="5"/>
      <c r="AK29" s="5"/>
      <c r="AL29" s="5"/>
    </row>
    <row r="30" spans="1:38" x14ac:dyDescent="0.3">
      <c r="H30" s="64"/>
      <c r="K30" s="68" t="s">
        <v>44</v>
      </c>
      <c r="L30" s="69" t="s">
        <v>78</v>
      </c>
      <c r="M30" s="6" t="s">
        <v>103</v>
      </c>
      <c r="N30" s="5"/>
      <c r="O30" s="5"/>
      <c r="P30" s="5"/>
      <c r="Q30" s="5"/>
      <c r="R30" s="5"/>
      <c r="S30" s="5"/>
      <c r="T30" s="5"/>
      <c r="U30" s="5"/>
      <c r="V30" s="5"/>
      <c r="W30" s="5"/>
      <c r="X30" s="5"/>
      <c r="Y30" s="5"/>
      <c r="Z30" s="5"/>
      <c r="AA30" s="5"/>
      <c r="AB30" s="5"/>
      <c r="AC30" s="5"/>
      <c r="AD30" s="5"/>
      <c r="AE30" s="5"/>
      <c r="AF30" s="5"/>
      <c r="AG30" s="5"/>
      <c r="AH30" s="5"/>
      <c r="AI30" s="5"/>
      <c r="AJ30" s="5"/>
      <c r="AK30" s="5"/>
      <c r="AL30" s="5"/>
    </row>
    <row r="31" spans="1:38" x14ac:dyDescent="0.3">
      <c r="H31" s="64"/>
      <c r="K31" s="68" t="s">
        <v>45</v>
      </c>
      <c r="L31" s="69" t="s">
        <v>78</v>
      </c>
      <c r="M31" s="6" t="s">
        <v>103</v>
      </c>
      <c r="N31" s="5"/>
      <c r="O31" s="5"/>
      <c r="P31" s="5"/>
      <c r="Q31" s="5"/>
      <c r="R31" s="5"/>
      <c r="S31" s="5"/>
      <c r="T31" s="5"/>
      <c r="U31" s="5"/>
      <c r="V31" s="5"/>
      <c r="W31" s="5"/>
      <c r="X31" s="5"/>
      <c r="Y31" s="5"/>
      <c r="Z31" s="5"/>
      <c r="AA31" s="5"/>
      <c r="AB31" s="5"/>
      <c r="AC31" s="5"/>
      <c r="AD31" s="5"/>
      <c r="AE31" s="5"/>
      <c r="AF31" s="5"/>
      <c r="AG31" s="5"/>
      <c r="AH31" s="5"/>
      <c r="AI31" s="5"/>
      <c r="AJ31" s="5"/>
      <c r="AK31" s="5"/>
      <c r="AL31" s="5"/>
    </row>
    <row r="32" spans="1:38" x14ac:dyDescent="0.3">
      <c r="H32" s="64"/>
      <c r="K32" s="68" t="s">
        <v>46</v>
      </c>
      <c r="L32" s="69" t="s">
        <v>78</v>
      </c>
      <c r="M32" s="6" t="s">
        <v>103</v>
      </c>
      <c r="N32" s="5"/>
      <c r="O32" s="5"/>
      <c r="P32" s="5"/>
      <c r="Q32" s="5"/>
      <c r="R32" s="5"/>
      <c r="S32" s="5"/>
      <c r="T32" s="5"/>
      <c r="U32" s="5"/>
      <c r="V32" s="5"/>
      <c r="W32" s="5"/>
      <c r="X32" s="5"/>
      <c r="Y32" s="5"/>
      <c r="Z32" s="5"/>
      <c r="AA32" s="5"/>
      <c r="AB32" s="5"/>
      <c r="AC32" s="5"/>
      <c r="AD32" s="5"/>
      <c r="AE32" s="5"/>
      <c r="AF32" s="5"/>
      <c r="AG32" s="5"/>
      <c r="AH32" s="5"/>
      <c r="AI32" s="5"/>
      <c r="AJ32" s="5"/>
      <c r="AK32" s="5"/>
      <c r="AL32" s="5"/>
    </row>
    <row r="33" spans="8:38" x14ac:dyDescent="0.3">
      <c r="H33" s="64"/>
      <c r="K33" s="68" t="s">
        <v>47</v>
      </c>
      <c r="L33" s="69" t="s">
        <v>78</v>
      </c>
      <c r="M33" s="6" t="s">
        <v>103</v>
      </c>
      <c r="N33" s="5"/>
      <c r="O33" s="5"/>
      <c r="P33" s="5"/>
      <c r="Q33" s="5"/>
      <c r="R33" s="5"/>
      <c r="S33" s="5"/>
      <c r="T33" s="5"/>
      <c r="U33" s="5"/>
      <c r="V33" s="5"/>
      <c r="W33" s="5"/>
      <c r="X33" s="5"/>
      <c r="Y33" s="5"/>
      <c r="Z33" s="5"/>
      <c r="AA33" s="5"/>
      <c r="AB33" s="5"/>
      <c r="AC33" s="5"/>
      <c r="AD33" s="5"/>
      <c r="AE33" s="5"/>
      <c r="AF33" s="5"/>
      <c r="AG33" s="5"/>
      <c r="AH33" s="5"/>
      <c r="AI33" s="5"/>
      <c r="AJ33" s="5"/>
      <c r="AK33" s="5"/>
      <c r="AL33" s="5"/>
    </row>
    <row r="34" spans="8:38" x14ac:dyDescent="0.3">
      <c r="H34" s="64"/>
      <c r="K34" s="68" t="s">
        <v>48</v>
      </c>
      <c r="L34" s="69" t="s">
        <v>78</v>
      </c>
      <c r="M34" s="6" t="s">
        <v>103</v>
      </c>
      <c r="N34" s="5"/>
      <c r="O34" s="5"/>
      <c r="P34" s="5"/>
      <c r="Q34" s="5"/>
      <c r="R34" s="5"/>
      <c r="S34" s="5"/>
      <c r="T34" s="5"/>
      <c r="U34" s="5"/>
      <c r="V34" s="5"/>
      <c r="W34" s="5"/>
      <c r="X34" s="5"/>
      <c r="Y34" s="5"/>
      <c r="Z34" s="5"/>
      <c r="AA34" s="5"/>
      <c r="AB34" s="5"/>
      <c r="AC34" s="5"/>
      <c r="AD34" s="5"/>
      <c r="AE34" s="5"/>
      <c r="AF34" s="5"/>
      <c r="AG34" s="5"/>
      <c r="AH34" s="5"/>
      <c r="AI34" s="5"/>
      <c r="AJ34" s="5"/>
      <c r="AK34" s="5"/>
      <c r="AL34" s="5"/>
    </row>
    <row r="35" spans="8:38" x14ac:dyDescent="0.3">
      <c r="H35" s="64"/>
      <c r="K35" s="68" t="s">
        <v>49</v>
      </c>
      <c r="L35" s="69" t="s">
        <v>88</v>
      </c>
      <c r="M35" s="6" t="s">
        <v>103</v>
      </c>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8:38" x14ac:dyDescent="0.3">
      <c r="H36" s="64"/>
      <c r="K36" s="68" t="s">
        <v>50</v>
      </c>
      <c r="L36" s="69" t="s">
        <v>83</v>
      </c>
      <c r="M36" s="6" t="s">
        <v>103</v>
      </c>
      <c r="N36" s="5"/>
      <c r="O36" s="5"/>
      <c r="P36" s="5"/>
      <c r="Q36" s="5"/>
      <c r="R36" s="5"/>
      <c r="S36" s="5"/>
      <c r="T36" s="5"/>
      <c r="U36" s="5"/>
      <c r="V36" s="5"/>
      <c r="W36" s="5"/>
      <c r="X36" s="5"/>
      <c r="Y36" s="5"/>
      <c r="Z36" s="5"/>
      <c r="AA36" s="5"/>
      <c r="AB36" s="5"/>
      <c r="AC36" s="5"/>
      <c r="AD36" s="5"/>
      <c r="AE36" s="5"/>
      <c r="AF36" s="5"/>
      <c r="AG36" s="5"/>
      <c r="AH36" s="5"/>
      <c r="AI36" s="5"/>
      <c r="AJ36" s="5"/>
      <c r="AK36" s="5"/>
      <c r="AL36" s="5"/>
    </row>
    <row r="37" spans="8:38" x14ac:dyDescent="0.3">
      <c r="H37" s="64"/>
      <c r="K37" s="68" t="s">
        <v>51</v>
      </c>
      <c r="L37" s="69" t="s">
        <v>88</v>
      </c>
      <c r="M37" s="6" t="s">
        <v>103</v>
      </c>
      <c r="N37" s="5"/>
      <c r="O37" s="5"/>
      <c r="P37" s="5"/>
      <c r="Q37" s="5"/>
      <c r="R37" s="5"/>
      <c r="S37" s="5"/>
      <c r="T37" s="5"/>
      <c r="U37" s="5"/>
      <c r="V37" s="5"/>
      <c r="W37" s="5"/>
      <c r="X37" s="5"/>
      <c r="Y37" s="5"/>
      <c r="Z37" s="5"/>
      <c r="AA37" s="5"/>
      <c r="AB37" s="5"/>
      <c r="AC37" s="5"/>
      <c r="AD37" s="5"/>
      <c r="AE37" s="5"/>
      <c r="AF37" s="5"/>
      <c r="AG37" s="5"/>
      <c r="AH37" s="5"/>
      <c r="AI37" s="5"/>
      <c r="AJ37" s="5"/>
      <c r="AK37" s="5"/>
      <c r="AL37" s="5"/>
    </row>
    <row r="38" spans="8:38" x14ac:dyDescent="0.3">
      <c r="H38" s="64"/>
      <c r="K38" s="68" t="s">
        <v>52</v>
      </c>
      <c r="L38" s="69" t="s">
        <v>80</v>
      </c>
      <c r="M38" s="6" t="s">
        <v>103</v>
      </c>
      <c r="N38" s="5"/>
      <c r="O38" s="5"/>
      <c r="P38" s="5"/>
      <c r="Q38" s="5"/>
      <c r="R38" s="5"/>
      <c r="S38" s="5"/>
      <c r="T38" s="5"/>
      <c r="U38" s="5"/>
      <c r="V38" s="5"/>
      <c r="W38" s="5"/>
      <c r="X38" s="5"/>
      <c r="Y38" s="5"/>
      <c r="Z38" s="5"/>
      <c r="AA38" s="5"/>
      <c r="AB38" s="5"/>
      <c r="AC38" s="5"/>
      <c r="AD38" s="5"/>
      <c r="AE38" s="5"/>
      <c r="AF38" s="5"/>
      <c r="AG38" s="5"/>
      <c r="AH38" s="5"/>
      <c r="AI38" s="5"/>
      <c r="AJ38" s="5"/>
      <c r="AK38" s="5"/>
      <c r="AL38" s="5"/>
    </row>
    <row r="39" spans="8:38" x14ac:dyDescent="0.3">
      <c r="H39" s="64"/>
      <c r="K39" s="68" t="s">
        <v>53</v>
      </c>
      <c r="L39" s="69" t="s">
        <v>80</v>
      </c>
      <c r="M39" s="6" t="s">
        <v>103</v>
      </c>
      <c r="N39" s="5"/>
      <c r="O39" s="5"/>
      <c r="P39" s="5"/>
      <c r="Q39" s="5"/>
      <c r="R39" s="5"/>
      <c r="S39" s="5"/>
      <c r="T39" s="5"/>
      <c r="U39" s="5"/>
      <c r="V39" s="5"/>
      <c r="W39" s="5"/>
      <c r="X39" s="5"/>
      <c r="Y39" s="5"/>
      <c r="Z39" s="5"/>
      <c r="AA39" s="5"/>
      <c r="AB39" s="5"/>
      <c r="AC39" s="5"/>
      <c r="AD39" s="5"/>
      <c r="AE39" s="5"/>
      <c r="AF39" s="5"/>
      <c r="AG39" s="5"/>
      <c r="AH39" s="5"/>
      <c r="AI39" s="5"/>
      <c r="AJ39" s="5"/>
      <c r="AK39" s="5"/>
      <c r="AL39" s="5"/>
    </row>
    <row r="40" spans="8:38" x14ac:dyDescent="0.3">
      <c r="H40" s="64"/>
      <c r="K40" s="68" t="s">
        <v>54</v>
      </c>
      <c r="L40" s="69" t="s">
        <v>79</v>
      </c>
      <c r="M40" s="5"/>
      <c r="N40" s="5"/>
      <c r="O40" s="5"/>
      <c r="P40" s="5"/>
      <c r="Q40" s="5"/>
      <c r="R40" s="5"/>
      <c r="S40" s="5"/>
      <c r="T40" s="5"/>
      <c r="U40" s="5"/>
      <c r="V40" s="5"/>
      <c r="W40" s="5"/>
      <c r="X40" s="5"/>
      <c r="Y40" s="5"/>
      <c r="Z40" s="5"/>
      <c r="AA40" s="5"/>
      <c r="AB40" s="5"/>
      <c r="AC40" s="5"/>
      <c r="AD40" s="5"/>
      <c r="AE40" s="5"/>
      <c r="AF40" s="5"/>
      <c r="AG40" s="5"/>
      <c r="AH40" s="5"/>
      <c r="AI40" s="5"/>
      <c r="AJ40" s="5"/>
    </row>
    <row r="41" spans="8:38" x14ac:dyDescent="0.3">
      <c r="H41" s="64"/>
      <c r="K41" s="68" t="s">
        <v>55</v>
      </c>
      <c r="L41" s="69" t="s">
        <v>86</v>
      </c>
      <c r="M41" s="5"/>
      <c r="N41" s="5"/>
      <c r="O41" s="5"/>
      <c r="P41" s="5"/>
      <c r="Q41" s="5"/>
      <c r="R41" s="5"/>
      <c r="S41" s="5"/>
      <c r="T41" s="5"/>
      <c r="U41" s="5"/>
      <c r="V41" s="5"/>
      <c r="W41" s="5"/>
      <c r="X41" s="5"/>
      <c r="Y41" s="5"/>
      <c r="Z41" s="5"/>
      <c r="AA41" s="5"/>
      <c r="AB41" s="5"/>
      <c r="AC41" s="5"/>
      <c r="AD41" s="5"/>
      <c r="AE41" s="5"/>
      <c r="AF41" s="5"/>
      <c r="AG41" s="5"/>
      <c r="AH41" s="5"/>
      <c r="AI41" s="5"/>
      <c r="AJ41" s="5"/>
    </row>
    <row r="42" spans="8:38" x14ac:dyDescent="0.3">
      <c r="H42" s="64"/>
      <c r="K42" s="68" t="s">
        <v>56</v>
      </c>
      <c r="L42" s="69" t="s">
        <v>79</v>
      </c>
      <c r="M42" s="6" t="s">
        <v>103</v>
      </c>
      <c r="N42" s="5"/>
      <c r="O42" s="5"/>
      <c r="P42" s="5"/>
      <c r="Q42" s="5"/>
      <c r="R42" s="5"/>
      <c r="S42" s="5"/>
      <c r="T42" s="5"/>
      <c r="U42" s="5"/>
      <c r="V42" s="5"/>
      <c r="W42" s="5"/>
      <c r="X42" s="5"/>
      <c r="Y42" s="5"/>
      <c r="Z42" s="5"/>
      <c r="AA42" s="5"/>
      <c r="AB42" s="5"/>
      <c r="AC42" s="5"/>
      <c r="AD42" s="5"/>
      <c r="AE42" s="5"/>
      <c r="AF42" s="5"/>
      <c r="AG42" s="5"/>
      <c r="AH42" s="5"/>
      <c r="AI42" s="5"/>
      <c r="AJ42" s="5"/>
      <c r="AK42" s="5"/>
      <c r="AL42" s="5"/>
    </row>
    <row r="43" spans="8:38" x14ac:dyDescent="0.3">
      <c r="H43" s="64"/>
      <c r="K43" s="68" t="s">
        <v>57</v>
      </c>
      <c r="L43" s="69" t="s">
        <v>79</v>
      </c>
      <c r="M43" s="6" t="s">
        <v>103</v>
      </c>
      <c r="N43" s="5"/>
      <c r="O43" s="5"/>
      <c r="P43" s="5"/>
      <c r="Q43" s="5"/>
      <c r="R43" s="5"/>
      <c r="S43" s="5"/>
      <c r="T43" s="5"/>
      <c r="U43" s="5"/>
      <c r="V43" s="5"/>
      <c r="W43" s="5"/>
      <c r="X43" s="5"/>
      <c r="Y43" s="5"/>
      <c r="Z43" s="5"/>
      <c r="AA43" s="5"/>
      <c r="AB43" s="5"/>
      <c r="AC43" s="5"/>
      <c r="AD43" s="5"/>
      <c r="AE43" s="5"/>
      <c r="AF43" s="5"/>
      <c r="AG43" s="5"/>
      <c r="AH43" s="5"/>
      <c r="AI43" s="5"/>
      <c r="AJ43" s="5"/>
      <c r="AK43" s="5"/>
      <c r="AL43" s="5"/>
    </row>
    <row r="44" spans="8:38" x14ac:dyDescent="0.3">
      <c r="H44" s="64"/>
      <c r="K44" s="68" t="s">
        <v>58</v>
      </c>
      <c r="L44" s="69" t="s">
        <v>86</v>
      </c>
      <c r="M44" s="6" t="s">
        <v>103</v>
      </c>
      <c r="N44" s="5"/>
      <c r="O44" s="5"/>
      <c r="P44" s="5"/>
      <c r="Q44" s="5"/>
      <c r="R44" s="5"/>
      <c r="S44" s="5"/>
      <c r="T44" s="5"/>
      <c r="U44" s="5"/>
      <c r="V44" s="5"/>
      <c r="W44" s="5"/>
      <c r="X44" s="5"/>
      <c r="Y44" s="5"/>
      <c r="Z44" s="5"/>
      <c r="AA44" s="5"/>
      <c r="AB44" s="5"/>
      <c r="AC44" s="5"/>
      <c r="AD44" s="5"/>
      <c r="AE44" s="5"/>
      <c r="AF44" s="5"/>
      <c r="AG44" s="5"/>
      <c r="AH44" s="5"/>
      <c r="AI44" s="5"/>
      <c r="AJ44" s="5"/>
      <c r="AK44" s="5"/>
      <c r="AL44" s="5"/>
    </row>
    <row r="45" spans="8:38" x14ac:dyDescent="0.3">
      <c r="H45" s="64"/>
      <c r="K45" s="68" t="s">
        <v>59</v>
      </c>
      <c r="L45" s="69" t="s">
        <v>86</v>
      </c>
      <c r="M45" s="6" t="s">
        <v>103</v>
      </c>
      <c r="N45" s="5"/>
      <c r="O45" s="5"/>
      <c r="P45" s="5"/>
      <c r="Q45" s="5"/>
      <c r="R45" s="5"/>
      <c r="S45" s="5"/>
      <c r="T45" s="5"/>
      <c r="U45" s="5"/>
      <c r="V45" s="5"/>
      <c r="W45" s="5"/>
      <c r="X45" s="5"/>
      <c r="Y45" s="5"/>
      <c r="Z45" s="5"/>
      <c r="AA45" s="5"/>
      <c r="AB45" s="5"/>
      <c r="AC45" s="5"/>
      <c r="AD45" s="5"/>
      <c r="AE45" s="5"/>
      <c r="AF45" s="5"/>
      <c r="AG45" s="5"/>
      <c r="AH45" s="5"/>
      <c r="AI45" s="5"/>
      <c r="AJ45" s="5"/>
      <c r="AK45" s="5"/>
      <c r="AL45" s="5"/>
    </row>
    <row r="46" spans="8:38" x14ac:dyDescent="0.3">
      <c r="H46" s="64"/>
      <c r="K46" s="68" t="s">
        <v>60</v>
      </c>
      <c r="L46" s="69" t="s">
        <v>86</v>
      </c>
      <c r="M46" s="6" t="s">
        <v>103</v>
      </c>
      <c r="N46" s="5"/>
      <c r="O46" s="5"/>
      <c r="P46" s="5"/>
      <c r="Q46" s="5"/>
      <c r="R46" s="5"/>
      <c r="S46" s="5"/>
      <c r="T46" s="5"/>
      <c r="U46" s="5"/>
      <c r="V46" s="5"/>
      <c r="W46" s="5"/>
      <c r="X46" s="5"/>
      <c r="Y46" s="5"/>
      <c r="Z46" s="5"/>
      <c r="AA46" s="5"/>
      <c r="AB46" s="5"/>
      <c r="AC46" s="5"/>
      <c r="AD46" s="5"/>
      <c r="AE46" s="5"/>
      <c r="AF46" s="5"/>
      <c r="AG46" s="5"/>
      <c r="AH46" s="5"/>
      <c r="AI46" s="5"/>
      <c r="AJ46" s="5"/>
      <c r="AK46" s="5"/>
      <c r="AL46" s="5"/>
    </row>
    <row r="47" spans="8:38" x14ac:dyDescent="0.3">
      <c r="H47" s="64"/>
      <c r="K47" s="68" t="s">
        <v>61</v>
      </c>
      <c r="L47" s="69" t="s">
        <v>89</v>
      </c>
      <c r="M47" s="6" t="s">
        <v>103</v>
      </c>
      <c r="N47" s="5"/>
      <c r="O47" s="5"/>
      <c r="P47" s="5"/>
      <c r="Q47" s="5"/>
      <c r="R47" s="5"/>
      <c r="S47" s="5"/>
      <c r="T47" s="5"/>
      <c r="U47" s="5"/>
      <c r="V47" s="5"/>
      <c r="W47" s="5"/>
      <c r="X47" s="5"/>
      <c r="Y47" s="5"/>
      <c r="Z47" s="5"/>
      <c r="AA47" s="5"/>
      <c r="AB47" s="5"/>
      <c r="AC47" s="5"/>
      <c r="AD47" s="5"/>
      <c r="AE47" s="5"/>
      <c r="AF47" s="5"/>
      <c r="AG47" s="5"/>
      <c r="AH47" s="5"/>
      <c r="AI47" s="5"/>
      <c r="AJ47" s="5"/>
      <c r="AK47" s="5"/>
      <c r="AL47" s="5"/>
    </row>
    <row r="48" spans="8:38" x14ac:dyDescent="0.3">
      <c r="H48" s="64"/>
      <c r="K48" s="68" t="s">
        <v>62</v>
      </c>
      <c r="L48" s="69" t="s">
        <v>90</v>
      </c>
      <c r="M48" s="6" t="s">
        <v>103</v>
      </c>
      <c r="N48" s="5"/>
      <c r="O48" s="5"/>
      <c r="P48" s="5"/>
      <c r="Q48" s="5"/>
      <c r="R48" s="5"/>
      <c r="S48" s="5"/>
      <c r="T48" s="5"/>
      <c r="U48" s="5"/>
      <c r="V48" s="5"/>
      <c r="W48" s="5"/>
      <c r="X48" s="5"/>
      <c r="Y48" s="5"/>
      <c r="Z48" s="5"/>
      <c r="AA48" s="5"/>
      <c r="AB48" s="5"/>
      <c r="AC48" s="5"/>
      <c r="AD48" s="5"/>
      <c r="AE48" s="5"/>
      <c r="AF48" s="5"/>
      <c r="AG48" s="5"/>
      <c r="AH48" s="5"/>
      <c r="AI48" s="5"/>
      <c r="AJ48" s="5"/>
      <c r="AK48" s="5"/>
      <c r="AL48" s="5"/>
    </row>
    <row r="49" spans="8:38" x14ac:dyDescent="0.3">
      <c r="H49" s="64"/>
      <c r="K49" s="68" t="s">
        <v>63</v>
      </c>
      <c r="L49" s="69" t="s">
        <v>90</v>
      </c>
      <c r="M49" s="6" t="s">
        <v>103</v>
      </c>
      <c r="N49" s="5"/>
      <c r="O49" s="5"/>
      <c r="P49" s="5"/>
      <c r="Q49" s="5"/>
      <c r="R49" s="5"/>
      <c r="S49" s="5"/>
      <c r="T49" s="5"/>
      <c r="U49" s="5"/>
      <c r="V49" s="5"/>
      <c r="W49" s="5"/>
      <c r="X49" s="5"/>
      <c r="Y49" s="5"/>
      <c r="Z49" s="5"/>
      <c r="AA49" s="5"/>
      <c r="AB49" s="5"/>
      <c r="AC49" s="5"/>
      <c r="AD49" s="5"/>
      <c r="AE49" s="5"/>
      <c r="AF49" s="5"/>
      <c r="AG49" s="5"/>
      <c r="AH49" s="5"/>
      <c r="AI49" s="5"/>
      <c r="AJ49" s="5"/>
      <c r="AK49" s="5"/>
      <c r="AL49" s="5"/>
    </row>
    <row r="50" spans="8:38" x14ac:dyDescent="0.3">
      <c r="H50" s="64"/>
      <c r="K50" s="68" t="s">
        <v>64</v>
      </c>
      <c r="L50" s="69" t="s">
        <v>150</v>
      </c>
      <c r="M50" s="6" t="s">
        <v>103</v>
      </c>
      <c r="N50" s="5"/>
      <c r="O50" s="5"/>
      <c r="P50" s="5"/>
      <c r="Q50" s="5"/>
      <c r="R50" s="5"/>
      <c r="S50" s="5"/>
      <c r="T50" s="5"/>
      <c r="U50" s="5"/>
      <c r="V50" s="5"/>
      <c r="W50" s="5"/>
      <c r="X50" s="5"/>
      <c r="Y50" s="5"/>
      <c r="Z50" s="5"/>
      <c r="AA50" s="5"/>
      <c r="AB50" s="5"/>
      <c r="AC50" s="5"/>
      <c r="AD50" s="5"/>
      <c r="AE50" s="5"/>
      <c r="AF50" s="5"/>
      <c r="AG50" s="5"/>
      <c r="AH50" s="5"/>
      <c r="AI50" s="5"/>
      <c r="AJ50" s="5"/>
      <c r="AK50" s="5"/>
      <c r="AL50" s="5"/>
    </row>
    <row r="51" spans="8:38" x14ac:dyDescent="0.3">
      <c r="H51" s="64"/>
      <c r="K51" s="68" t="s">
        <v>65</v>
      </c>
      <c r="L51" s="69" t="s">
        <v>91</v>
      </c>
      <c r="M51" s="6" t="s">
        <v>103</v>
      </c>
      <c r="N51" s="5"/>
      <c r="O51" s="5"/>
      <c r="P51" s="5"/>
      <c r="Q51" s="5"/>
      <c r="R51" s="5"/>
      <c r="S51" s="5"/>
      <c r="T51" s="5"/>
      <c r="U51" s="5"/>
      <c r="V51" s="5"/>
      <c r="W51" s="5"/>
      <c r="X51" s="5"/>
      <c r="Y51" s="5"/>
      <c r="Z51" s="5"/>
      <c r="AA51" s="5"/>
      <c r="AB51" s="5"/>
      <c r="AC51" s="5"/>
      <c r="AD51" s="5"/>
      <c r="AE51" s="5"/>
      <c r="AF51" s="5"/>
      <c r="AG51" s="5"/>
      <c r="AH51" s="5"/>
      <c r="AI51" s="5"/>
      <c r="AJ51" s="5"/>
      <c r="AK51" s="5"/>
      <c r="AL51" s="5"/>
    </row>
    <row r="52" spans="8:38" x14ac:dyDescent="0.3">
      <c r="H52" s="64"/>
      <c r="K52" s="68" t="s">
        <v>66</v>
      </c>
      <c r="L52" s="69" t="s">
        <v>91</v>
      </c>
      <c r="M52" s="6" t="s">
        <v>103</v>
      </c>
      <c r="N52" s="5"/>
      <c r="O52" s="5"/>
      <c r="P52" s="5"/>
      <c r="Q52" s="5"/>
      <c r="R52" s="5"/>
      <c r="S52" s="5"/>
      <c r="T52" s="5"/>
      <c r="U52" s="5"/>
      <c r="V52" s="5"/>
      <c r="W52" s="5"/>
      <c r="X52" s="5"/>
      <c r="Y52" s="5"/>
      <c r="Z52" s="5"/>
      <c r="AA52" s="5"/>
      <c r="AB52" s="5"/>
      <c r="AC52" s="5"/>
      <c r="AD52" s="5"/>
      <c r="AE52" s="5"/>
      <c r="AF52" s="5"/>
      <c r="AG52" s="5"/>
      <c r="AH52" s="5"/>
      <c r="AI52" s="5"/>
      <c r="AJ52" s="5"/>
      <c r="AK52" s="5"/>
      <c r="AL52" s="5"/>
    </row>
    <row r="53" spans="8:38" x14ac:dyDescent="0.3">
      <c r="H53" s="64"/>
      <c r="K53" s="68" t="s">
        <v>67</v>
      </c>
      <c r="L53" s="69" t="s">
        <v>78</v>
      </c>
      <c r="M53" s="6" t="s">
        <v>103</v>
      </c>
      <c r="N53" s="5"/>
      <c r="O53" s="5"/>
      <c r="P53" s="5"/>
      <c r="Q53" s="5"/>
      <c r="R53" s="5"/>
      <c r="S53" s="5"/>
      <c r="T53" s="5"/>
      <c r="U53" s="5"/>
      <c r="V53" s="5"/>
      <c r="W53" s="5"/>
      <c r="X53" s="5"/>
      <c r="Y53" s="5"/>
      <c r="Z53" s="5"/>
      <c r="AA53" s="5"/>
      <c r="AB53" s="5"/>
      <c r="AC53" s="5"/>
      <c r="AD53" s="5"/>
      <c r="AE53" s="5"/>
      <c r="AF53" s="5"/>
      <c r="AG53" s="5"/>
      <c r="AH53" s="5"/>
      <c r="AI53" s="5"/>
      <c r="AJ53" s="5"/>
      <c r="AK53" s="5"/>
      <c r="AL53" s="5"/>
    </row>
    <row r="54" spans="8:38" x14ac:dyDescent="0.3">
      <c r="H54" s="64"/>
      <c r="K54" s="68" t="s">
        <v>93</v>
      </c>
      <c r="L54" s="69" t="s">
        <v>79</v>
      </c>
      <c r="M54" s="6" t="s">
        <v>103</v>
      </c>
      <c r="N54" s="5"/>
      <c r="O54" s="5"/>
      <c r="P54" s="5"/>
      <c r="Q54" s="5"/>
      <c r="R54" s="5"/>
      <c r="S54" s="5"/>
      <c r="T54" s="5"/>
      <c r="U54" s="5"/>
      <c r="V54" s="5"/>
      <c r="W54" s="5"/>
      <c r="X54" s="5"/>
      <c r="Y54" s="5"/>
      <c r="Z54" s="5"/>
      <c r="AA54" s="5"/>
      <c r="AB54" s="5"/>
      <c r="AC54" s="5"/>
      <c r="AD54" s="5"/>
      <c r="AE54" s="5"/>
      <c r="AF54" s="5"/>
      <c r="AG54" s="5"/>
      <c r="AH54" s="5"/>
      <c r="AI54" s="5"/>
      <c r="AJ54" s="5"/>
      <c r="AK54" s="5"/>
      <c r="AL54" s="5"/>
    </row>
    <row r="55" spans="8:38" x14ac:dyDescent="0.3">
      <c r="H55" s="64"/>
      <c r="K55" s="68" t="s">
        <v>94</v>
      </c>
      <c r="L55" s="69" t="s">
        <v>79</v>
      </c>
      <c r="M55" s="6" t="s">
        <v>103</v>
      </c>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8:38" x14ac:dyDescent="0.3">
      <c r="H56" s="64"/>
      <c r="K56" s="68" t="s">
        <v>95</v>
      </c>
      <c r="L56" s="69" t="s">
        <v>79</v>
      </c>
      <c r="M56" s="6" t="s">
        <v>103</v>
      </c>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8:38" x14ac:dyDescent="0.3">
      <c r="H57" s="64"/>
      <c r="K57" s="68" t="s">
        <v>100</v>
      </c>
      <c r="L57" s="69" t="s">
        <v>81</v>
      </c>
      <c r="M57" s="6" t="s">
        <v>103</v>
      </c>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8:38" x14ac:dyDescent="0.3">
      <c r="H58" s="64"/>
      <c r="K58" s="68" t="s">
        <v>68</v>
      </c>
      <c r="L58" s="69" t="s">
        <v>80</v>
      </c>
      <c r="M58" s="6" t="s">
        <v>103</v>
      </c>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8:38" x14ac:dyDescent="0.3">
      <c r="H59" s="64"/>
      <c r="K59" s="68" t="s">
        <v>69</v>
      </c>
      <c r="L59" s="69" t="s">
        <v>80</v>
      </c>
      <c r="M59" s="6" t="s">
        <v>103</v>
      </c>
      <c r="N59" s="5"/>
      <c r="O59" s="5"/>
      <c r="P59" s="5"/>
      <c r="Q59" s="5"/>
      <c r="R59" s="5"/>
      <c r="S59" s="5"/>
      <c r="T59" s="5"/>
      <c r="U59" s="5"/>
      <c r="V59" s="5"/>
      <c r="W59" s="5"/>
      <c r="X59" s="5"/>
      <c r="Y59" s="5"/>
      <c r="Z59" s="5"/>
      <c r="AA59" s="5"/>
      <c r="AB59" s="5"/>
      <c r="AC59" s="5"/>
      <c r="AD59" s="5"/>
      <c r="AE59" s="5"/>
      <c r="AF59" s="5"/>
      <c r="AG59" s="5"/>
      <c r="AH59" s="5"/>
      <c r="AI59" s="5"/>
      <c r="AJ59" s="5"/>
      <c r="AK59" s="5"/>
      <c r="AL59" s="5"/>
    </row>
    <row r="60" spans="8:38" x14ac:dyDescent="0.3">
      <c r="H60" s="64"/>
      <c r="K60" s="68" t="s">
        <v>113</v>
      </c>
      <c r="L60" s="69" t="s">
        <v>80</v>
      </c>
      <c r="M60" s="6" t="s">
        <v>103</v>
      </c>
    </row>
    <row r="61" spans="8:38" x14ac:dyDescent="0.3">
      <c r="H61" s="64"/>
      <c r="K61" s="68" t="s">
        <v>114</v>
      </c>
      <c r="L61" s="69" t="s">
        <v>80</v>
      </c>
      <c r="M61" s="6" t="s">
        <v>103</v>
      </c>
    </row>
    <row r="62" spans="8:38" x14ac:dyDescent="0.3">
      <c r="H62" s="64"/>
      <c r="K62" s="68" t="s">
        <v>119</v>
      </c>
      <c r="L62" s="69" t="s">
        <v>80</v>
      </c>
      <c r="M62" s="6" t="s">
        <v>103</v>
      </c>
    </row>
    <row r="63" spans="8:38" x14ac:dyDescent="0.3">
      <c r="H63" s="64"/>
      <c r="K63" s="68" t="s">
        <v>120</v>
      </c>
      <c r="L63" s="69" t="s">
        <v>80</v>
      </c>
      <c r="M63" s="6" t="s">
        <v>103</v>
      </c>
    </row>
    <row r="64" spans="8:38" x14ac:dyDescent="0.3">
      <c r="H64" s="64"/>
      <c r="K64" s="68" t="s">
        <v>116</v>
      </c>
      <c r="L64" s="70" t="s">
        <v>90</v>
      </c>
    </row>
    <row r="65" spans="8:12" x14ac:dyDescent="0.3">
      <c r="H65" s="64"/>
      <c r="K65" s="68" t="s">
        <v>124</v>
      </c>
      <c r="L65" s="70" t="s">
        <v>90</v>
      </c>
    </row>
    <row r="66" spans="8:12" x14ac:dyDescent="0.3">
      <c r="H66" s="64"/>
      <c r="K66" s="68" t="s">
        <v>118</v>
      </c>
      <c r="L66" s="69" t="s">
        <v>88</v>
      </c>
    </row>
    <row r="67" spans="8:12" x14ac:dyDescent="0.3">
      <c r="H67" s="64"/>
      <c r="K67" s="68" t="s">
        <v>125</v>
      </c>
      <c r="L67" s="69" t="s">
        <v>88</v>
      </c>
    </row>
    <row r="68" spans="8:12" x14ac:dyDescent="0.3">
      <c r="H68" s="64"/>
      <c r="K68" s="68" t="s">
        <v>117</v>
      </c>
      <c r="L68" s="69" t="s">
        <v>83</v>
      </c>
    </row>
    <row r="69" spans="8:12" x14ac:dyDescent="0.3">
      <c r="H69" s="64"/>
      <c r="K69" s="68" t="s">
        <v>126</v>
      </c>
      <c r="L69" s="69" t="s">
        <v>83</v>
      </c>
    </row>
    <row r="70" spans="8:12" x14ac:dyDescent="0.3">
      <c r="H70" s="64"/>
      <c r="K70" s="68" t="s">
        <v>135</v>
      </c>
      <c r="L70" s="70" t="s">
        <v>90</v>
      </c>
    </row>
    <row r="71" spans="8:12" x14ac:dyDescent="0.3">
      <c r="H71" s="64"/>
      <c r="K71" s="68" t="s">
        <v>127</v>
      </c>
      <c r="L71" s="70" t="s">
        <v>90</v>
      </c>
    </row>
    <row r="72" spans="8:12" x14ac:dyDescent="0.3">
      <c r="H72" s="64"/>
      <c r="K72" s="68" t="s">
        <v>141</v>
      </c>
      <c r="L72" s="70" t="s">
        <v>90</v>
      </c>
    </row>
    <row r="73" spans="8:12" x14ac:dyDescent="0.3">
      <c r="H73" s="64"/>
      <c r="K73" s="68" t="s">
        <v>129</v>
      </c>
      <c r="L73" s="70" t="s">
        <v>90</v>
      </c>
    </row>
    <row r="74" spans="8:12" x14ac:dyDescent="0.3">
      <c r="H74" s="64"/>
      <c r="K74" s="68" t="s">
        <v>142</v>
      </c>
      <c r="L74" s="70" t="s">
        <v>90</v>
      </c>
    </row>
    <row r="75" spans="8:12" x14ac:dyDescent="0.3">
      <c r="H75" s="67"/>
      <c r="K75" s="68" t="s">
        <v>128</v>
      </c>
      <c r="L75" s="69" t="s">
        <v>85</v>
      </c>
    </row>
    <row r="76" spans="8:12" x14ac:dyDescent="0.3">
      <c r="H76" s="64"/>
      <c r="K76" s="68" t="s">
        <v>143</v>
      </c>
      <c r="L76" s="70" t="s">
        <v>149</v>
      </c>
    </row>
    <row r="77" spans="8:12" x14ac:dyDescent="0.3">
      <c r="H77" s="64"/>
      <c r="K77" s="68" t="s">
        <v>144</v>
      </c>
      <c r="L77" s="70" t="s">
        <v>149</v>
      </c>
    </row>
    <row r="78" spans="8:12" x14ac:dyDescent="0.3">
      <c r="H78" s="64"/>
      <c r="K78" s="68" t="s">
        <v>137</v>
      </c>
      <c r="L78" s="69" t="s">
        <v>80</v>
      </c>
    </row>
    <row r="79" spans="8:12" x14ac:dyDescent="0.3">
      <c r="H79" s="64"/>
      <c r="K79" s="68" t="s">
        <v>121</v>
      </c>
      <c r="L79" s="69" t="s">
        <v>80</v>
      </c>
    </row>
    <row r="80" spans="8:12" x14ac:dyDescent="0.3">
      <c r="H80" s="64"/>
      <c r="K80" s="68" t="s">
        <v>122</v>
      </c>
      <c r="L80" s="69" t="s">
        <v>80</v>
      </c>
    </row>
    <row r="81" spans="8:12" x14ac:dyDescent="0.3">
      <c r="H81" s="64"/>
      <c r="K81" s="68" t="s">
        <v>115</v>
      </c>
      <c r="L81" s="69" t="s">
        <v>80</v>
      </c>
    </row>
    <row r="82" spans="8:12" x14ac:dyDescent="0.3">
      <c r="H82" s="64"/>
      <c r="K82" s="68" t="s">
        <v>123</v>
      </c>
      <c r="L82" s="69" t="s">
        <v>80</v>
      </c>
    </row>
    <row r="83" spans="8:12" x14ac:dyDescent="0.3">
      <c r="H83" s="64"/>
      <c r="K83" s="68" t="s">
        <v>136</v>
      </c>
      <c r="L83" s="69" t="s">
        <v>80</v>
      </c>
    </row>
    <row r="84" spans="8:12" x14ac:dyDescent="0.3">
      <c r="H84" s="64"/>
      <c r="K84" s="68" t="s">
        <v>138</v>
      </c>
      <c r="L84" s="69" t="s">
        <v>80</v>
      </c>
    </row>
    <row r="85" spans="8:12" x14ac:dyDescent="0.3">
      <c r="H85" s="64"/>
    </row>
    <row r="86" spans="8:12" x14ac:dyDescent="0.3">
      <c r="H86" s="64"/>
    </row>
    <row r="87" spans="8:12" x14ac:dyDescent="0.3">
      <c r="H87" s="64"/>
    </row>
    <row r="88" spans="8:12" x14ac:dyDescent="0.3">
      <c r="H88" s="64"/>
    </row>
    <row r="89" spans="8:12" x14ac:dyDescent="0.3">
      <c r="H89" s="64"/>
    </row>
    <row r="90" spans="8:12" x14ac:dyDescent="0.3">
      <c r="H90" s="64"/>
    </row>
    <row r="91" spans="8:12" x14ac:dyDescent="0.3">
      <c r="H91" s="64"/>
    </row>
    <row r="92" spans="8:12" x14ac:dyDescent="0.3">
      <c r="H92" s="64"/>
    </row>
  </sheetData>
  <sheetProtection algorithmName="SHA-512" hashValue="/tQPLI7jpMlXsBFknWSHpokqZ4Umi526zxLQarcV462pf6rCS8FohWYuZemzEZ+X1Dnc1i6wb3Rn7KsME0Wefw==" saltValue="8smCnUTrm1U/IX+XIju92g==" spinCount="100000" sheet="1" selectLockedCells="1"/>
  <mergeCells count="6">
    <mergeCell ref="A1:J1"/>
    <mergeCell ref="A18:E18"/>
    <mergeCell ref="A6:E6"/>
    <mergeCell ref="A10:E10"/>
    <mergeCell ref="A14:E14"/>
    <mergeCell ref="A2:E2"/>
  </mergeCells>
  <dataValidations count="1">
    <dataValidation type="list" allowBlank="1" showInputMessage="1" showErrorMessage="1" sqref="G4" xr:uid="{A22F0C0E-E323-4435-8D1F-AED1C3849264}">
      <formula1>$K$4:$K$59</formula1>
    </dataValidation>
  </dataValidations>
  <pageMargins left="0.7" right="0.7" top="0.75" bottom="0.75" header="0.3" footer="0.3"/>
  <pageSetup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40E277F7058D4D81E03D86AF3E569F" ma:contentTypeVersion="13" ma:contentTypeDescription="Create a new document." ma:contentTypeScope="" ma:versionID="d0f011584d8e1f4eed600d3d7def7eaf">
  <xsd:schema xmlns:xsd="http://www.w3.org/2001/XMLSchema" xmlns:xs="http://www.w3.org/2001/XMLSchema" xmlns:p="http://schemas.microsoft.com/office/2006/metadata/properties" xmlns:ns2="e908531e-9543-486d-9e86-16f8673deaa4" xmlns:ns3="9792340e-710e-4a62-8285-18c8d1cf75f6" targetNamespace="http://schemas.microsoft.com/office/2006/metadata/properties" ma:root="true" ma:fieldsID="e5fdf2448b7f456a4cec28118ce53925" ns2:_="" ns3:_="">
    <xsd:import namespace="e908531e-9543-486d-9e86-16f8673deaa4"/>
    <xsd:import namespace="9792340e-710e-4a62-8285-18c8d1cf75f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DateTaken" minOccurs="0"/>
                <xsd:element ref="ns2:MediaServiceGenerationTime" minOccurs="0"/>
                <xsd:element ref="ns2:MediaServiceEventHashCode" minOccurs="0"/>
                <xsd:element ref="ns2:MediaServiceOCR"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08531e-9543-486d-9e86-16f8673dea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83b9cbd0-5b22-4eed-a7c1-47775053921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792340e-710e-4a62-8285-18c8d1cf75f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9792340e-710e-4a62-8285-18c8d1cf75f6">
      <UserInfo>
        <DisplayName>Samantha Rue</DisplayName>
        <AccountId>13</AccountId>
        <AccountType/>
      </UserInfo>
      <UserInfo>
        <DisplayName>Jenn Redman</DisplayName>
        <AccountId>11</AccountId>
        <AccountType/>
      </UserInfo>
      <UserInfo>
        <DisplayName>Dee-Ana Farness</DisplayName>
        <AccountId>15</AccountId>
        <AccountType/>
      </UserInfo>
      <UserInfo>
        <DisplayName>Christine Domino</DisplayName>
        <AccountId>6</AccountId>
        <AccountType/>
      </UserInfo>
      <UserInfo>
        <DisplayName>Jennie Paradeis</DisplayName>
        <AccountId>12</AccountId>
        <AccountType/>
      </UserInfo>
      <UserInfo>
        <DisplayName>Katie Osborne</DisplayName>
        <AccountId>43</AccountId>
        <AccountType/>
      </UserInfo>
      <UserInfo>
        <DisplayName>Kristen Sagnes</DisplayName>
        <AccountId>10</AccountId>
        <AccountType/>
      </UserInfo>
    </SharedWithUsers>
    <lcf76f155ced4ddcb4097134ff3c332f xmlns="e908531e-9543-486d-9e86-16f8673deaa4">
      <Terms xmlns="http://schemas.microsoft.com/office/infopath/2007/PartnerControls"/>
    </lcf76f155ced4ddcb4097134ff3c332f>
  </documentManagement>
</p:properties>
</file>

<file path=customXml/item4.xml>�� 
</file>

<file path=customXml/itemProps1.xml><?xml version="1.0" encoding="utf-8"?>
<ds:datastoreItem xmlns:ds="http://schemas.openxmlformats.org/officeDocument/2006/customXml" ds:itemID="{37774CFC-1345-4F81-86B1-E4FCCB9E7F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08531e-9543-486d-9e86-16f8673deaa4"/>
    <ds:schemaRef ds:uri="9792340e-710e-4a62-8285-18c8d1cf75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4D6D51-986E-402C-8114-99CFCD44373D}">
  <ds:schemaRefs>
    <ds:schemaRef ds:uri="http://schemas.microsoft.com/sharepoint/v3/contenttype/forms"/>
  </ds:schemaRefs>
</ds:datastoreItem>
</file>

<file path=customXml/itemProps3.xml><?xml version="1.0" encoding="utf-8"?>
<ds:datastoreItem xmlns:ds="http://schemas.openxmlformats.org/officeDocument/2006/customXml" ds:itemID="{999EE9F7-A2B8-406E-8972-E48AC0F7B31E}">
  <ds:schemaRefs>
    <ds:schemaRef ds:uri="http://purl.org/dc/terms/"/>
    <ds:schemaRef ds:uri="http://purl.org/dc/elements/1.1/"/>
    <ds:schemaRef ds:uri="http://schemas.openxmlformats.org/package/2006/metadata/core-properties"/>
    <ds:schemaRef ds:uri="http://purl.org/dc/dcmitype/"/>
    <ds:schemaRef ds:uri="e908531e-9543-486d-9e86-16f8673deaa4"/>
    <ds:schemaRef ds:uri="http://schemas.microsoft.com/office/2006/documentManagement/types"/>
    <ds:schemaRef ds:uri="http://schemas.microsoft.com/office/2006/metadata/properties"/>
    <ds:schemaRef ds:uri="http://schemas.microsoft.com/office/infopath/2007/PartnerControls"/>
    <ds:schemaRef ds:uri="9792340e-710e-4a62-8285-18c8d1cf75f6"/>
    <ds:schemaRef ds:uri="http://www.w3.org/XML/1998/namespace"/>
  </ds:schemaRefs>
</ds:datastoreItem>
</file>

<file path=customXml/itemProps4.xml><?xml version="1.0" encoding="utf-8"?>
<ds:datastoreItem xmlns:ds="http://schemas.openxmlformats.org/officeDocument/2006/customXml" ds:itemID="{7E0ACC34-055B-48E2-B964-834289153E86}">
  <ds:schemaRefs>
    <ds:schemaRef ds:uri="http://schemas.microsoft.com/DataMashup"/>
  </ds:schemaRefs>
</ds:datastoreItem>
</file>

<file path=docMetadata/LabelInfo.xml><?xml version="1.0" encoding="utf-8"?>
<clbl:labelList xmlns:clbl="http://schemas.microsoft.com/office/2020/mipLabelMetadata">
  <clbl:label id="{c5a32a24-7702-4be1-8c90-7e9ebcb38acc}" enabled="0" method="" siteId="{c5a32a24-7702-4be1-8c90-7e9ebcb38ac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Tab</vt:lpstr>
      <vt:lpstr>Budget Tool</vt:lpstr>
      <vt:lpstr>Annual Unit Calculator</vt:lpstr>
    </vt:vector>
  </TitlesOfParts>
  <Manager/>
  <Company>UCare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Dawn Sulland</dc:creator>
  <cp:keywords/>
  <dc:description/>
  <cp:lastModifiedBy>Kristen Sagnes</cp:lastModifiedBy>
  <cp:revision/>
  <dcterms:created xsi:type="dcterms:W3CDTF">2023-09-27T14:34:38Z</dcterms:created>
  <dcterms:modified xsi:type="dcterms:W3CDTF">2024-12-04T22:15:13Z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0x0101008B40E277F7058D4D81E03D86AF3E569F</vt:lpwstr>
  </property>
  <property fmtid="{D5CDD505-2E9C-101B-9397-08002B2CF9AE}" pid="3" name="MediaServiceImageTags">
    <vt:lpwstr/>
  </property>
</Properties>
</file>